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720" yWindow="570" windowWidth="15570" windowHeight="11040" firstSheet="2" activeTab="2"/>
  </bookViews>
  <sheets>
    <sheet name="отчет за квартал, год" sheetId="5" state="hidden" r:id="rId1"/>
    <sheet name="отчет за все годы" sheetId="6" state="hidden" r:id="rId2"/>
    <sheet name="Паспорт " sheetId="8" r:id="rId3"/>
    <sheet name="Приложение1 " sheetId="9" r:id="rId4"/>
    <sheet name="Приложение 2" sheetId="15" r:id="rId5"/>
    <sheet name="Приложение 3" sheetId="16" r:id="rId6"/>
    <sheet name="Финобоснование" sheetId="30" r:id="rId7"/>
    <sheet name="Паспорт  1" sheetId="11" r:id="rId8"/>
    <sheet name="Прил1" sheetId="17" r:id="rId9"/>
    <sheet name="Прил12" sheetId="21" r:id="rId10"/>
    <sheet name="Прил13" sheetId="26" r:id="rId11"/>
    <sheet name="Паспорт  2" sheetId="12" r:id="rId12"/>
    <sheet name="Прил2" sheetId="18" r:id="rId13"/>
    <sheet name="Прил22" sheetId="22" r:id="rId14"/>
    <sheet name="Прил23" sheetId="27" r:id="rId15"/>
    <sheet name="Паспорт  3" sheetId="13" r:id="rId16"/>
    <sheet name="Прил3" sheetId="19" r:id="rId17"/>
    <sheet name="Прил32" sheetId="23" r:id="rId18"/>
    <sheet name="Прил33" sheetId="29" r:id="rId19"/>
    <sheet name="Паспорт  4" sheetId="14" r:id="rId20"/>
    <sheet name="Прил4" sheetId="20" r:id="rId21"/>
    <sheet name="Прил42" sheetId="24" r:id="rId22"/>
    <sheet name="Прил43" sheetId="28" r:id="rId23"/>
  </sheets>
  <definedNames>
    <definedName name="_xlnm.Print_Titles" localSheetId="8">Прил1!$6:$8</definedName>
    <definedName name="_xlnm.Print_Titles" localSheetId="12">Прил2!$6:$8</definedName>
    <definedName name="_xlnm.Print_Titles" localSheetId="16">Прил3!#REF!</definedName>
    <definedName name="_xlnm.Print_Titles" localSheetId="20">Прил4!$6:$7</definedName>
    <definedName name="_xlnm.Print_Titles" localSheetId="3">'Приложение1 '!$6:$8</definedName>
    <definedName name="_xlnm.Print_Titles" localSheetId="6">Финобоснование!$4:$6</definedName>
  </definedNames>
  <calcPr calcId="114210" fullCalcOnLoad="1"/>
</workbook>
</file>

<file path=xl/calcChain.xml><?xml version="1.0" encoding="utf-8"?>
<calcChain xmlns="http://schemas.openxmlformats.org/spreadsheetml/2006/main">
  <c r="B8" i="11"/>
  <c r="B29" i="8"/>
  <c r="B20" i="11"/>
  <c r="I32" i="9"/>
  <c r="I44"/>
  <c r="I40"/>
  <c r="I31"/>
  <c r="I24"/>
  <c r="I16"/>
  <c r="I43"/>
  <c r="I39"/>
  <c r="I23"/>
  <c r="I15"/>
  <c r="I42"/>
  <c r="I38"/>
  <c r="I30"/>
  <c r="I22"/>
  <c r="I14"/>
  <c r="I41"/>
  <c r="B11" i="14"/>
  <c r="B10" i="13"/>
  <c r="B10" i="12"/>
  <c r="B10" i="11"/>
  <c r="E10" i="19"/>
  <c r="E30" i="30"/>
  <c r="E29" i="9"/>
  <c r="B12" i="8"/>
  <c r="B11"/>
  <c r="B10"/>
  <c r="B9"/>
  <c r="J13" i="19"/>
  <c r="I13"/>
  <c r="H13"/>
  <c r="G13"/>
  <c r="F13"/>
  <c r="E13"/>
  <c r="J12"/>
  <c r="I12"/>
  <c r="H12"/>
  <c r="G12"/>
  <c r="F12"/>
  <c r="E12"/>
  <c r="J11"/>
  <c r="I11"/>
  <c r="H11"/>
  <c r="G11"/>
  <c r="F11"/>
  <c r="E11"/>
  <c r="B16" i="15"/>
  <c r="B8" i="23"/>
  <c r="B8" i="13"/>
  <c r="F30" i="30"/>
  <c r="G30"/>
  <c r="H30"/>
  <c r="I30"/>
  <c r="F24"/>
  <c r="G24"/>
  <c r="H24"/>
  <c r="I24"/>
  <c r="E24"/>
  <c r="E30" i="9"/>
  <c r="F32"/>
  <c r="G32"/>
  <c r="H32"/>
  <c r="J32"/>
  <c r="E32"/>
  <c r="F31"/>
  <c r="G31"/>
  <c r="H31"/>
  <c r="J31"/>
  <c r="F30"/>
  <c r="G30"/>
  <c r="H30"/>
  <c r="J30"/>
  <c r="E31"/>
  <c r="B9" i="14"/>
  <c r="F11" i="20"/>
  <c r="F9"/>
  <c r="F8"/>
  <c r="F14"/>
  <c r="G11"/>
  <c r="G9"/>
  <c r="G8"/>
  <c r="G14"/>
  <c r="H11"/>
  <c r="H9"/>
  <c r="H8"/>
  <c r="H14"/>
  <c r="I11"/>
  <c r="I9"/>
  <c r="I8"/>
  <c r="I14"/>
  <c r="J11"/>
  <c r="J9"/>
  <c r="J8"/>
  <c r="J14"/>
  <c r="E34" i="9"/>
  <c r="E8" i="20"/>
  <c r="E9"/>
  <c r="E10"/>
  <c r="E11"/>
  <c r="E12"/>
  <c r="F10"/>
  <c r="G10"/>
  <c r="H10"/>
  <c r="I10"/>
  <c r="J10"/>
  <c r="E14"/>
  <c r="J13"/>
  <c r="I13"/>
  <c r="H13"/>
  <c r="G13"/>
  <c r="F13"/>
  <c r="E13"/>
  <c r="J12"/>
  <c r="I12"/>
  <c r="H12"/>
  <c r="G12"/>
  <c r="F12"/>
  <c r="E9" i="18"/>
  <c r="F9"/>
  <c r="G9"/>
  <c r="H9"/>
  <c r="I9"/>
  <c r="J9"/>
  <c r="E11"/>
  <c r="F11"/>
  <c r="G11"/>
  <c r="H11"/>
  <c r="I11"/>
  <c r="J11"/>
  <c r="E12"/>
  <c r="F12"/>
  <c r="G12"/>
  <c r="H12"/>
  <c r="I12"/>
  <c r="J12"/>
  <c r="F40" i="9"/>
  <c r="G40"/>
  <c r="H40"/>
  <c r="J40"/>
  <c r="E38"/>
  <c r="G38"/>
  <c r="H38"/>
  <c r="J38"/>
  <c r="F38"/>
  <c r="F43"/>
  <c r="G43"/>
  <c r="H43"/>
  <c r="J43"/>
  <c r="E40"/>
  <c r="E37"/>
  <c r="E35"/>
  <c r="F24"/>
  <c r="G24"/>
  <c r="H24"/>
  <c r="J24"/>
  <c r="E24"/>
  <c r="E20"/>
  <c r="E21"/>
  <c r="E18"/>
  <c r="E12" i="30"/>
  <c r="F12"/>
  <c r="G12"/>
  <c r="H12"/>
  <c r="I12"/>
  <c r="E19"/>
  <c r="F19"/>
  <c r="G19"/>
  <c r="H19"/>
  <c r="I19"/>
  <c r="B17" i="15"/>
  <c r="B14" i="16"/>
  <c r="C9" i="23"/>
  <c r="C8"/>
  <c r="B9"/>
  <c r="B13" i="16"/>
  <c r="B6" i="29"/>
  <c r="B5"/>
  <c r="B9" i="13"/>
  <c r="F9" i="17"/>
  <c r="G9"/>
  <c r="H9"/>
  <c r="I9"/>
  <c r="J9"/>
  <c r="F10"/>
  <c r="G10"/>
  <c r="H10"/>
  <c r="I10"/>
  <c r="J10"/>
  <c r="F11"/>
  <c r="G11"/>
  <c r="H11"/>
  <c r="I11"/>
  <c r="J11"/>
  <c r="F12"/>
  <c r="G12"/>
  <c r="H12"/>
  <c r="I12"/>
  <c r="J12"/>
  <c r="E9"/>
  <c r="E10"/>
  <c r="E11"/>
  <c r="E12"/>
  <c r="B5" i="28"/>
  <c r="B5" i="27"/>
  <c r="B6"/>
  <c r="B5" i="26"/>
  <c r="B6"/>
  <c r="B7"/>
  <c r="B8" i="24"/>
  <c r="B8" i="22"/>
  <c r="B9"/>
  <c r="B8" i="21"/>
  <c r="B9"/>
  <c r="B10"/>
  <c r="E13" i="18"/>
  <c r="F13"/>
  <c r="G13"/>
  <c r="H13"/>
  <c r="I13"/>
  <c r="J13"/>
  <c r="E14"/>
  <c r="F14"/>
  <c r="G14"/>
  <c r="H14"/>
  <c r="I14"/>
  <c r="J14"/>
  <c r="E15"/>
  <c r="F15"/>
  <c r="G15"/>
  <c r="H15"/>
  <c r="I15"/>
  <c r="J15"/>
  <c r="E13" i="17"/>
  <c r="F13"/>
  <c r="G13"/>
  <c r="H13"/>
  <c r="I13"/>
  <c r="J13"/>
  <c r="E14"/>
  <c r="F14"/>
  <c r="G14"/>
  <c r="H14"/>
  <c r="I14"/>
  <c r="J14"/>
  <c r="E15"/>
  <c r="F15"/>
  <c r="G15"/>
  <c r="H15"/>
  <c r="I15"/>
  <c r="J15"/>
  <c r="B16" i="16"/>
  <c r="B11"/>
  <c r="B10"/>
  <c r="B8"/>
  <c r="B7"/>
  <c r="B6"/>
  <c r="B19" i="15"/>
  <c r="B14"/>
  <c r="B13"/>
  <c r="B11"/>
  <c r="B10"/>
  <c r="B9"/>
  <c r="B8" i="14"/>
  <c r="B9" i="12"/>
  <c r="B8"/>
  <c r="B9" i="11"/>
  <c r="B7"/>
  <c r="C14"/>
  <c r="C17"/>
  <c r="C13"/>
  <c r="D14"/>
  <c r="D17"/>
  <c r="D13"/>
  <c r="E14"/>
  <c r="E17"/>
  <c r="E13"/>
  <c r="F14"/>
  <c r="F17"/>
  <c r="F13"/>
  <c r="G14"/>
  <c r="G17"/>
  <c r="G13"/>
  <c r="B14"/>
  <c r="B17"/>
  <c r="B13"/>
  <c r="C14" i="12"/>
  <c r="C16"/>
  <c r="C17"/>
  <c r="C13"/>
  <c r="D14"/>
  <c r="D16"/>
  <c r="D17"/>
  <c r="D13"/>
  <c r="E14"/>
  <c r="E16"/>
  <c r="E17"/>
  <c r="E13"/>
  <c r="F14"/>
  <c r="F16"/>
  <c r="F17"/>
  <c r="F13"/>
  <c r="G14"/>
  <c r="G16"/>
  <c r="G17"/>
  <c r="G13"/>
  <c r="B14"/>
  <c r="B16"/>
  <c r="E23" i="9"/>
  <c r="B17" i="12"/>
  <c r="B13"/>
  <c r="C15" i="14"/>
  <c r="F39" i="9"/>
  <c r="C18" i="14"/>
  <c r="C14"/>
  <c r="D15"/>
  <c r="G39" i="9"/>
  <c r="D18" i="14"/>
  <c r="D14"/>
  <c r="E15"/>
  <c r="H39" i="9"/>
  <c r="E18" i="14"/>
  <c r="E14"/>
  <c r="F15"/>
  <c r="F18"/>
  <c r="F14"/>
  <c r="G15"/>
  <c r="J39" i="9"/>
  <c r="G18" i="14"/>
  <c r="G14"/>
  <c r="B15"/>
  <c r="E39" i="9"/>
  <c r="B18" i="14"/>
  <c r="B14"/>
  <c r="C14" i="13"/>
  <c r="C16"/>
  <c r="C13"/>
  <c r="D14"/>
  <c r="D16"/>
  <c r="D13"/>
  <c r="E14"/>
  <c r="E16"/>
  <c r="E13"/>
  <c r="F14"/>
  <c r="F16"/>
  <c r="F13"/>
  <c r="G14"/>
  <c r="G16"/>
  <c r="G13"/>
  <c r="B14"/>
  <c r="B16"/>
  <c r="B13"/>
  <c r="J44" i="9"/>
  <c r="G24" i="8"/>
  <c r="F24"/>
  <c r="H44" i="9"/>
  <c r="E24" i="8"/>
  <c r="G22"/>
  <c r="F22"/>
  <c r="E22"/>
  <c r="D22"/>
  <c r="J42" i="9"/>
  <c r="G25" i="8"/>
  <c r="F25"/>
  <c r="H42" i="9"/>
  <c r="E25" i="8"/>
  <c r="G42" i="9"/>
  <c r="D25" i="8"/>
  <c r="F42" i="9"/>
  <c r="C25" i="8"/>
  <c r="C22"/>
  <c r="G44" i="9"/>
  <c r="D24" i="8"/>
  <c r="F44" i="9"/>
  <c r="C24" i="8"/>
  <c r="E44" i="9"/>
  <c r="B24" i="8"/>
  <c r="E42" i="9"/>
  <c r="B25" i="8"/>
  <c r="E43" i="9"/>
  <c r="B22" i="8"/>
  <c r="J22" i="9"/>
  <c r="J41"/>
  <c r="G21" i="8"/>
  <c r="F21"/>
  <c r="H22" i="9"/>
  <c r="H41"/>
  <c r="E21" i="8"/>
  <c r="G22" i="9"/>
  <c r="G41"/>
  <c r="D21" i="8"/>
  <c r="F22" i="9"/>
  <c r="F41"/>
  <c r="C21" i="8"/>
  <c r="E22" i="9"/>
  <c r="E41"/>
  <c r="B21" i="8"/>
  <c r="E14" i="9"/>
  <c r="E16"/>
  <c r="E15"/>
  <c r="F16"/>
  <c r="G16"/>
  <c r="H16"/>
  <c r="J16"/>
  <c r="F23"/>
  <c r="F15"/>
  <c r="G23"/>
  <c r="G15"/>
  <c r="H23"/>
  <c r="H15"/>
  <c r="J23"/>
  <c r="J15"/>
  <c r="F14"/>
  <c r="G14"/>
  <c r="H14"/>
  <c r="J14"/>
  <c r="E20" i="6"/>
  <c r="D15"/>
  <c r="G20"/>
  <c r="F19"/>
  <c r="E95"/>
  <c r="F95"/>
  <c r="G95"/>
  <c r="I95"/>
  <c r="J95"/>
  <c r="K95"/>
  <c r="K99"/>
  <c r="E96"/>
  <c r="E94"/>
  <c r="F96"/>
  <c r="G96"/>
  <c r="I96"/>
  <c r="I94"/>
  <c r="J96"/>
  <c r="K96"/>
  <c r="E97"/>
  <c r="F97"/>
  <c r="F101"/>
  <c r="G97"/>
  <c r="I97"/>
  <c r="I101"/>
  <c r="J97"/>
  <c r="J101"/>
  <c r="K97"/>
  <c r="M97"/>
  <c r="M101"/>
  <c r="N97"/>
  <c r="N101"/>
  <c r="O93"/>
  <c r="N93"/>
  <c r="M93"/>
  <c r="O92"/>
  <c r="N92"/>
  <c r="M92"/>
  <c r="O91"/>
  <c r="L91"/>
  <c r="N91"/>
  <c r="M91"/>
  <c r="O90"/>
  <c r="N90"/>
  <c r="M90"/>
  <c r="O89"/>
  <c r="N89"/>
  <c r="M89"/>
  <c r="O88"/>
  <c r="N88"/>
  <c r="M88"/>
  <c r="O87"/>
  <c r="N87"/>
  <c r="M87"/>
  <c r="O86"/>
  <c r="N86"/>
  <c r="M86"/>
  <c r="O85"/>
  <c r="N85"/>
  <c r="M85"/>
  <c r="O84"/>
  <c r="N84"/>
  <c r="M84"/>
  <c r="O83"/>
  <c r="L83"/>
  <c r="N83"/>
  <c r="M83"/>
  <c r="O82"/>
  <c r="N82"/>
  <c r="M82"/>
  <c r="O81"/>
  <c r="N81"/>
  <c r="M81"/>
  <c r="O80"/>
  <c r="N80"/>
  <c r="M80"/>
  <c r="O79"/>
  <c r="N79"/>
  <c r="M79"/>
  <c r="O78"/>
  <c r="N78"/>
  <c r="M78"/>
  <c r="O77"/>
  <c r="N77"/>
  <c r="M77"/>
  <c r="O76"/>
  <c r="N76"/>
  <c r="M76"/>
  <c r="O75"/>
  <c r="N75"/>
  <c r="M75"/>
  <c r="O74"/>
  <c r="N74"/>
  <c r="M74"/>
  <c r="O73"/>
  <c r="N73"/>
  <c r="M73"/>
  <c r="O72"/>
  <c r="N72"/>
  <c r="M72"/>
  <c r="O71"/>
  <c r="N71"/>
  <c r="M71"/>
  <c r="O70"/>
  <c r="N70"/>
  <c r="M70"/>
  <c r="O69"/>
  <c r="N69"/>
  <c r="M69"/>
  <c r="O68"/>
  <c r="N68"/>
  <c r="M68"/>
  <c r="O67"/>
  <c r="L67"/>
  <c r="N67"/>
  <c r="M67"/>
  <c r="O66"/>
  <c r="N66"/>
  <c r="M66"/>
  <c r="O65"/>
  <c r="N65"/>
  <c r="M65"/>
  <c r="O64"/>
  <c r="N64"/>
  <c r="M64"/>
  <c r="O63"/>
  <c r="N63"/>
  <c r="M63"/>
  <c r="O62"/>
  <c r="N62"/>
  <c r="M62"/>
  <c r="O61"/>
  <c r="N61"/>
  <c r="M61"/>
  <c r="O60"/>
  <c r="N60"/>
  <c r="M60"/>
  <c r="O59"/>
  <c r="L59"/>
  <c r="N59"/>
  <c r="M59"/>
  <c r="O58"/>
  <c r="N58"/>
  <c r="M58"/>
  <c r="O57"/>
  <c r="N57"/>
  <c r="M57"/>
  <c r="O56"/>
  <c r="O97"/>
  <c r="O101"/>
  <c r="N56"/>
  <c r="M56"/>
  <c r="O55"/>
  <c r="N55"/>
  <c r="M55"/>
  <c r="O54"/>
  <c r="N54"/>
  <c r="M54"/>
  <c r="O53"/>
  <c r="N53"/>
  <c r="M53"/>
  <c r="O52"/>
  <c r="N52"/>
  <c r="M52"/>
  <c r="O51"/>
  <c r="L51"/>
  <c r="N51"/>
  <c r="M51"/>
  <c r="O50"/>
  <c r="N50"/>
  <c r="M50"/>
  <c r="O49"/>
  <c r="N49"/>
  <c r="M49"/>
  <c r="O48"/>
  <c r="N48"/>
  <c r="M48"/>
  <c r="O47"/>
  <c r="O95"/>
  <c r="N47"/>
  <c r="M47"/>
  <c r="O46"/>
  <c r="N46"/>
  <c r="M46"/>
  <c r="O45"/>
  <c r="N45"/>
  <c r="M45"/>
  <c r="O44"/>
  <c r="N44"/>
  <c r="M44"/>
  <c r="O43"/>
  <c r="N43"/>
  <c r="M43"/>
  <c r="O42"/>
  <c r="N42"/>
  <c r="M42"/>
  <c r="O41"/>
  <c r="N41"/>
  <c r="M41"/>
  <c r="O40"/>
  <c r="N40"/>
  <c r="M40"/>
  <c r="O39"/>
  <c r="N39"/>
  <c r="M39"/>
  <c r="O38"/>
  <c r="N38"/>
  <c r="M38"/>
  <c r="O37"/>
  <c r="N37"/>
  <c r="M37"/>
  <c r="O36"/>
  <c r="N36"/>
  <c r="M36"/>
  <c r="O35"/>
  <c r="L35"/>
  <c r="N35"/>
  <c r="M35"/>
  <c r="O34"/>
  <c r="N34"/>
  <c r="M34"/>
  <c r="O33"/>
  <c r="N33"/>
  <c r="M33"/>
  <c r="O32"/>
  <c r="N32"/>
  <c r="M32"/>
  <c r="O31"/>
  <c r="N31"/>
  <c r="M31"/>
  <c r="O30"/>
  <c r="N30"/>
  <c r="M30"/>
  <c r="O29"/>
  <c r="N29"/>
  <c r="M29"/>
  <c r="O28"/>
  <c r="N28"/>
  <c r="M28"/>
  <c r="O27"/>
  <c r="N27"/>
  <c r="L27"/>
  <c r="M27"/>
  <c r="O26"/>
  <c r="N26"/>
  <c r="M26"/>
  <c r="O25"/>
  <c r="N25"/>
  <c r="M25"/>
  <c r="O24"/>
  <c r="N24"/>
  <c r="M24"/>
  <c r="O23"/>
  <c r="N23"/>
  <c r="M23"/>
  <c r="O22"/>
  <c r="N22"/>
  <c r="N96"/>
  <c r="M22"/>
  <c r="L75"/>
  <c r="L43"/>
  <c r="K101"/>
  <c r="J100"/>
  <c r="H93"/>
  <c r="H92"/>
  <c r="H91"/>
  <c r="H90"/>
  <c r="H89"/>
  <c r="H88"/>
  <c r="H87"/>
  <c r="H86"/>
  <c r="H85"/>
  <c r="H84"/>
  <c r="H83"/>
  <c r="H82"/>
  <c r="H95"/>
  <c r="H99"/>
  <c r="H81"/>
  <c r="H80"/>
  <c r="H79"/>
  <c r="H78"/>
  <c r="H77"/>
  <c r="H76"/>
  <c r="H75"/>
  <c r="H74"/>
  <c r="H73"/>
  <c r="H72"/>
  <c r="H71"/>
  <c r="H70"/>
  <c r="H69"/>
  <c r="H68"/>
  <c r="H67"/>
  <c r="H66"/>
  <c r="H65"/>
  <c r="H64"/>
  <c r="H63"/>
  <c r="H62"/>
  <c r="H61"/>
  <c r="H60"/>
  <c r="H59"/>
  <c r="H58"/>
  <c r="H57"/>
  <c r="H56"/>
  <c r="H97"/>
  <c r="H101"/>
  <c r="H55"/>
  <c r="H54"/>
  <c r="H53"/>
  <c r="H52"/>
  <c r="H51"/>
  <c r="H50"/>
  <c r="H49"/>
  <c r="H48"/>
  <c r="H47"/>
  <c r="H46"/>
  <c r="H45"/>
  <c r="H44"/>
  <c r="H43"/>
  <c r="H42"/>
  <c r="H41"/>
  <c r="H40"/>
  <c r="H39"/>
  <c r="H38"/>
  <c r="H37"/>
  <c r="H36"/>
  <c r="H35"/>
  <c r="H34"/>
  <c r="H33"/>
  <c r="H32"/>
  <c r="H31"/>
  <c r="H30"/>
  <c r="H29"/>
  <c r="H28"/>
  <c r="H27"/>
  <c r="H26"/>
  <c r="H25"/>
  <c r="H24"/>
  <c r="H23"/>
  <c r="H22"/>
  <c r="H96"/>
  <c r="G19"/>
  <c r="I19"/>
  <c r="I99"/>
  <c r="J19"/>
  <c r="J18"/>
  <c r="K19"/>
  <c r="I20"/>
  <c r="J20"/>
  <c r="K20"/>
  <c r="K100"/>
  <c r="M15"/>
  <c r="N15"/>
  <c r="O15"/>
  <c r="M16"/>
  <c r="N16"/>
  <c r="O16"/>
  <c r="M17"/>
  <c r="N17"/>
  <c r="O17"/>
  <c r="N14"/>
  <c r="N19"/>
  <c r="O14"/>
  <c r="O19"/>
  <c r="H17"/>
  <c r="H16"/>
  <c r="H15"/>
  <c r="H14"/>
  <c r="H19"/>
  <c r="G101"/>
  <c r="E101"/>
  <c r="D93"/>
  <c r="D92"/>
  <c r="D91"/>
  <c r="D90"/>
  <c r="D89"/>
  <c r="D88"/>
  <c r="D87"/>
  <c r="D86"/>
  <c r="D85"/>
  <c r="D84"/>
  <c r="D83"/>
  <c r="D82"/>
  <c r="D81"/>
  <c r="D80"/>
  <c r="D79"/>
  <c r="D78"/>
  <c r="D77"/>
  <c r="D76"/>
  <c r="D75"/>
  <c r="D74"/>
  <c r="D73"/>
  <c r="D72"/>
  <c r="D71"/>
  <c r="D70"/>
  <c r="D69"/>
  <c r="D68"/>
  <c r="D67"/>
  <c r="D66"/>
  <c r="D65"/>
  <c r="D64"/>
  <c r="D63"/>
  <c r="D62"/>
  <c r="D61"/>
  <c r="D60"/>
  <c r="D59"/>
  <c r="D58"/>
  <c r="D57"/>
  <c r="D56"/>
  <c r="D97"/>
  <c r="D101"/>
  <c r="D55"/>
  <c r="D54"/>
  <c r="D53"/>
  <c r="D52"/>
  <c r="D51"/>
  <c r="D50"/>
  <c r="D49"/>
  <c r="D48"/>
  <c r="D47"/>
  <c r="D46"/>
  <c r="D45"/>
  <c r="D44"/>
  <c r="D43"/>
  <c r="D42"/>
  <c r="D41"/>
  <c r="D40"/>
  <c r="D39"/>
  <c r="D38"/>
  <c r="D37"/>
  <c r="D36"/>
  <c r="D35"/>
  <c r="D34"/>
  <c r="D33"/>
  <c r="D32"/>
  <c r="D31"/>
  <c r="D30"/>
  <c r="D29"/>
  <c r="D28"/>
  <c r="D27"/>
  <c r="D26"/>
  <c r="D25"/>
  <c r="D24"/>
  <c r="D23"/>
  <c r="D22"/>
  <c r="D17"/>
  <c r="D16"/>
  <c r="A8"/>
  <c r="N39" i="5"/>
  <c r="M39"/>
  <c r="L39"/>
  <c r="K39"/>
  <c r="J39"/>
  <c r="I39"/>
  <c r="H39"/>
  <c r="G39"/>
  <c r="F39"/>
  <c r="E39"/>
  <c r="D39"/>
  <c r="N12"/>
  <c r="M12"/>
  <c r="L12"/>
  <c r="K12"/>
  <c r="J12"/>
  <c r="H12"/>
  <c r="G12"/>
  <c r="F12"/>
  <c r="E12"/>
  <c r="D12"/>
  <c r="T38"/>
  <c r="S38"/>
  <c r="R38"/>
  <c r="Q38"/>
  <c r="P38"/>
  <c r="T37"/>
  <c r="S37"/>
  <c r="R37"/>
  <c r="Q37"/>
  <c r="P37"/>
  <c r="T36"/>
  <c r="S36"/>
  <c r="R36"/>
  <c r="Q36"/>
  <c r="P36"/>
  <c r="T35"/>
  <c r="S35"/>
  <c r="R35"/>
  <c r="Q35"/>
  <c r="P35"/>
  <c r="T34"/>
  <c r="S34"/>
  <c r="R34"/>
  <c r="Q34"/>
  <c r="P34"/>
  <c r="T33"/>
  <c r="S33"/>
  <c r="R33"/>
  <c r="Q33"/>
  <c r="P33"/>
  <c r="T32"/>
  <c r="S32"/>
  <c r="R32"/>
  <c r="Q32"/>
  <c r="P32"/>
  <c r="T31"/>
  <c r="S31"/>
  <c r="R31"/>
  <c r="Q31"/>
  <c r="P31"/>
  <c r="T30"/>
  <c r="S30"/>
  <c r="R30"/>
  <c r="Q30"/>
  <c r="P30"/>
  <c r="T29"/>
  <c r="S29"/>
  <c r="R29"/>
  <c r="Q29"/>
  <c r="P29"/>
  <c r="T28"/>
  <c r="S28"/>
  <c r="R28"/>
  <c r="Q28"/>
  <c r="P28"/>
  <c r="T27"/>
  <c r="S27"/>
  <c r="R27"/>
  <c r="O27"/>
  <c r="Q27"/>
  <c r="P27"/>
  <c r="T26"/>
  <c r="S26"/>
  <c r="R26"/>
  <c r="Q26"/>
  <c r="P26"/>
  <c r="T25"/>
  <c r="S25"/>
  <c r="R25"/>
  <c r="Q25"/>
  <c r="P25"/>
  <c r="T24"/>
  <c r="S24"/>
  <c r="R24"/>
  <c r="Q24"/>
  <c r="P24"/>
  <c r="T23"/>
  <c r="S23"/>
  <c r="R23"/>
  <c r="Q23"/>
  <c r="P23"/>
  <c r="T22"/>
  <c r="S22"/>
  <c r="R22"/>
  <c r="Q22"/>
  <c r="P22"/>
  <c r="T21"/>
  <c r="S21"/>
  <c r="R21"/>
  <c r="Q21"/>
  <c r="P21"/>
  <c r="T20"/>
  <c r="S20"/>
  <c r="R20"/>
  <c r="Q20"/>
  <c r="P20"/>
  <c r="T19"/>
  <c r="S19"/>
  <c r="R19"/>
  <c r="Q19"/>
  <c r="P19"/>
  <c r="T18"/>
  <c r="S18"/>
  <c r="R18"/>
  <c r="Q18"/>
  <c r="P18"/>
  <c r="T17"/>
  <c r="S17"/>
  <c r="R17"/>
  <c r="Q17"/>
  <c r="P17"/>
  <c r="T16"/>
  <c r="S16"/>
  <c r="R16"/>
  <c r="Q16"/>
  <c r="P16"/>
  <c r="T15"/>
  <c r="S15"/>
  <c r="R15"/>
  <c r="Q15"/>
  <c r="P15"/>
  <c r="T14"/>
  <c r="S14"/>
  <c r="R14"/>
  <c r="Q14"/>
  <c r="P14"/>
  <c r="T11"/>
  <c r="S11"/>
  <c r="R11"/>
  <c r="Q11"/>
  <c r="P11"/>
  <c r="T10"/>
  <c r="S10"/>
  <c r="R10"/>
  <c r="Q10"/>
  <c r="P10"/>
  <c r="C38"/>
  <c r="C37"/>
  <c r="C36"/>
  <c r="C35"/>
  <c r="C34"/>
  <c r="C33"/>
  <c r="C32"/>
  <c r="C31"/>
  <c r="C30"/>
  <c r="C29"/>
  <c r="C28"/>
  <c r="C27"/>
  <c r="C26"/>
  <c r="C25"/>
  <c r="C24"/>
  <c r="C23"/>
  <c r="C22"/>
  <c r="C21"/>
  <c r="C20"/>
  <c r="C19"/>
  <c r="C18"/>
  <c r="C17"/>
  <c r="C16"/>
  <c r="C15"/>
  <c r="C14"/>
  <c r="C11"/>
  <c r="C10"/>
  <c r="T9"/>
  <c r="S9"/>
  <c r="R9"/>
  <c r="Q9"/>
  <c r="P9"/>
  <c r="I9"/>
  <c r="I12"/>
  <c r="I40"/>
  <c r="C9"/>
  <c r="O21"/>
  <c r="O23"/>
  <c r="D95" i="6"/>
  <c r="D94"/>
  <c r="I98"/>
  <c r="G94"/>
  <c r="P12" i="5"/>
  <c r="T12"/>
  <c r="G99" i="6"/>
  <c r="H20"/>
  <c r="H18"/>
  <c r="O20"/>
  <c r="O18"/>
  <c r="N20"/>
  <c r="I100"/>
  <c r="L23"/>
  <c r="L31"/>
  <c r="L39"/>
  <c r="M95"/>
  <c r="L55"/>
  <c r="L63"/>
  <c r="L71"/>
  <c r="L79"/>
  <c r="L87"/>
  <c r="O96"/>
  <c r="O94"/>
  <c r="D96"/>
  <c r="L22"/>
  <c r="L26"/>
  <c r="L30"/>
  <c r="L34"/>
  <c r="L38"/>
  <c r="L42"/>
  <c r="L46"/>
  <c r="N95"/>
  <c r="L50"/>
  <c r="L54"/>
  <c r="L58"/>
  <c r="L62"/>
  <c r="L66"/>
  <c r="L70"/>
  <c r="L74"/>
  <c r="L78"/>
  <c r="L82"/>
  <c r="L86"/>
  <c r="L90"/>
  <c r="K98"/>
  <c r="N94"/>
  <c r="N100"/>
  <c r="I18"/>
  <c r="M96"/>
  <c r="M94"/>
  <c r="K18"/>
  <c r="K94"/>
  <c r="L47"/>
  <c r="L24"/>
  <c r="L25"/>
  <c r="L28"/>
  <c r="L29"/>
  <c r="L32"/>
  <c r="L33"/>
  <c r="L36"/>
  <c r="L37"/>
  <c r="L40"/>
  <c r="L41"/>
  <c r="L44"/>
  <c r="L45"/>
  <c r="L48"/>
  <c r="L49"/>
  <c r="L52"/>
  <c r="L53"/>
  <c r="L56"/>
  <c r="L97"/>
  <c r="L101"/>
  <c r="L57"/>
  <c r="L60"/>
  <c r="L61"/>
  <c r="L64"/>
  <c r="L65"/>
  <c r="L68"/>
  <c r="L69"/>
  <c r="L72"/>
  <c r="L73"/>
  <c r="L76"/>
  <c r="L77"/>
  <c r="L80"/>
  <c r="L81"/>
  <c r="L84"/>
  <c r="L85"/>
  <c r="L88"/>
  <c r="L89"/>
  <c r="L92"/>
  <c r="L93"/>
  <c r="J99"/>
  <c r="J98"/>
  <c r="F94"/>
  <c r="E100"/>
  <c r="D20"/>
  <c r="D100"/>
  <c r="L17"/>
  <c r="M20"/>
  <c r="F20"/>
  <c r="F100"/>
  <c r="G18"/>
  <c r="D14"/>
  <c r="D19"/>
  <c r="O99"/>
  <c r="E19"/>
  <c r="M14"/>
  <c r="M19"/>
  <c r="M99"/>
  <c r="N18"/>
  <c r="G100"/>
  <c r="G98"/>
  <c r="F99"/>
  <c r="H94"/>
  <c r="N99"/>
  <c r="N98"/>
  <c r="J94"/>
  <c r="L15"/>
  <c r="M40" i="5"/>
  <c r="C12"/>
  <c r="E40"/>
  <c r="J40"/>
  <c r="N40"/>
  <c r="G40"/>
  <c r="K40"/>
  <c r="F40"/>
  <c r="D40"/>
  <c r="H40"/>
  <c r="L40"/>
  <c r="O35"/>
  <c r="O11"/>
  <c r="O14"/>
  <c r="T39"/>
  <c r="T40"/>
  <c r="O15"/>
  <c r="R39"/>
  <c r="O31"/>
  <c r="O32"/>
  <c r="O38"/>
  <c r="O17"/>
  <c r="O33"/>
  <c r="Q39"/>
  <c r="O29"/>
  <c r="O36"/>
  <c r="C39"/>
  <c r="Q12"/>
  <c r="Q40"/>
  <c r="O18"/>
  <c r="O19"/>
  <c r="O24"/>
  <c r="O25"/>
  <c r="O30"/>
  <c r="O37"/>
  <c r="S39"/>
  <c r="R12"/>
  <c r="O10"/>
  <c r="O16"/>
  <c r="O22"/>
  <c r="O28"/>
  <c r="P39"/>
  <c r="O20"/>
  <c r="O26"/>
  <c r="O34"/>
  <c r="S12"/>
  <c r="O9"/>
  <c r="L96" i="6"/>
  <c r="S40" i="5"/>
  <c r="P40"/>
  <c r="D99" i="6"/>
  <c r="O100"/>
  <c r="O98"/>
  <c r="H100"/>
  <c r="H98"/>
  <c r="L95"/>
  <c r="L94"/>
  <c r="M100"/>
  <c r="M98"/>
  <c r="O12" i="5"/>
  <c r="L14" i="6"/>
  <c r="L19"/>
  <c r="F18"/>
  <c r="F98"/>
  <c r="D18"/>
  <c r="M18"/>
  <c r="E99"/>
  <c r="E98"/>
  <c r="E18"/>
  <c r="D98"/>
  <c r="L16"/>
  <c r="L20"/>
  <c r="C40" i="5"/>
  <c r="O39"/>
  <c r="O40"/>
  <c r="R40"/>
  <c r="L99" i="6"/>
  <c r="L18"/>
  <c r="L100"/>
  <c r="L98"/>
</calcChain>
</file>

<file path=xl/sharedStrings.xml><?xml version="1.0" encoding="utf-8"?>
<sst xmlns="http://schemas.openxmlformats.org/spreadsheetml/2006/main" count="839" uniqueCount="339">
  <si>
    <t xml:space="preserve">Приобретение мебели и оборудования МСОУ "Хорловская специально(коррекционная) общеобразовательная школа"  </t>
  </si>
  <si>
    <t>Капитальный и текущий ремонт помещений МОУ ДО ЦВР "ДОСУГ", МОУ ДОД "ЦВР"</t>
  </si>
  <si>
    <t>Капитальный и текущий ремонт помещений МУ "Управление образования администрации Воскресенского муниципального района"</t>
  </si>
  <si>
    <t>Приобретение мебели и оборудования МУ "Управление образования администрации Воскресенского муниципального района"</t>
  </si>
  <si>
    <t>Капитальный и текущий ремонт помещений МКУ "ЦБ отрасли "Образование"</t>
  </si>
  <si>
    <t>Приобретение мебели и оборудования МКЦ "ЦБ отрасли "Образование"</t>
  </si>
  <si>
    <t xml:space="preserve">Капитальный ремонт здания МДОУ № 50 </t>
  </si>
  <si>
    <t>Замена оконных блоков МДОУ № 57</t>
  </si>
  <si>
    <t xml:space="preserve">Капитальный ремонт группы и прачечной МДОУ № 32 (20 мест) </t>
  </si>
  <si>
    <t xml:space="preserve">Капитальный ремонт группы МДОУ № 27 (20 мест) </t>
  </si>
  <si>
    <t xml:space="preserve">Капитальный ремонт группы МДОУ №  43 (20 мест) </t>
  </si>
  <si>
    <t xml:space="preserve">Капитальный ремонт здания МДОУ №  12 </t>
  </si>
  <si>
    <t>Капитальный ремонт кровли МДОУ №  60</t>
  </si>
  <si>
    <t xml:space="preserve">Капитальный ремонт кровли МДОУ №  61 </t>
  </si>
  <si>
    <t xml:space="preserve">Капитальный ремонт кровли МДОУ №  58 </t>
  </si>
  <si>
    <t xml:space="preserve">Капитальный ремонт холодного и горячего водоснабжения МДОУ №  41 </t>
  </si>
  <si>
    <t>Капитальный ремонт  здания МОУ "Средняя общеобразовательная школа № 25</t>
  </si>
  <si>
    <t>Капитальный ремонт  здания "МДОУ № 40"</t>
  </si>
  <si>
    <t>Капитальный ремонт кровли  "МДОУ № 40"</t>
  </si>
  <si>
    <t>Капитальный ремонт спортивного зала МОУ "Средняя общеобразовательная школа № 20"</t>
  </si>
  <si>
    <t>Капитальный ремонт спортивного зала МОУ "Лицей № 23"</t>
  </si>
  <si>
    <t>Капитальный ремонт здания МОУ "Лицей № 6"</t>
  </si>
  <si>
    <t>Капитальный ремонт (замена оконных блоков)  МОУ "Средняя общеобразовательная школа № 13"</t>
  </si>
  <si>
    <t>Ремонт системы канализации "МДОУ № 25"</t>
  </si>
  <si>
    <t>Ремонт кровли "МДОУ № 15"</t>
  </si>
  <si>
    <t>Ремонт отопления "МДОУ № 11"</t>
  </si>
  <si>
    <t>Ремонт кровли "МДОУ № 25"</t>
  </si>
  <si>
    <t>Капитальный ремонт системы отопления "МДОУ № 26"</t>
  </si>
  <si>
    <t>Капитальный ремонт кровли  "МДОУ № 8"</t>
  </si>
  <si>
    <t>Капитальный ремонт кровли "МДОУ № 34"</t>
  </si>
  <si>
    <t>Капитальный ремонт здания "МДОУ № 19"</t>
  </si>
  <si>
    <t>Капитальный ремонт (замена оконных блоков) МОУ "Средняя общеобразовательная школа № 7", ремонт отопления</t>
  </si>
  <si>
    <t>Капитальный ремонт (замена оконных блоков) МОУ "Средняя общеобразовательная школа № 14"</t>
  </si>
  <si>
    <t>Капитальный ремонт здания (замена оконных блоков) МОУ "Средняя общеобразовательная школа № 2", капитальный ремонт отопления</t>
  </si>
  <si>
    <t xml:space="preserve">Капитальный ремонт кровли МОУ "Гимназия № 1" </t>
  </si>
  <si>
    <t>Капитальный ремонт кровли, замена оконных блоков "Средняя общеобразовательная школа № 99"</t>
  </si>
  <si>
    <t>Капитальный ремонт отопления МДОУ № 38</t>
  </si>
  <si>
    <t>Периодич-ность предоставле-ния</t>
  </si>
  <si>
    <t>Капитальный ремонт отопления МОУ "Лицей № 22", замена оконных блоков</t>
  </si>
  <si>
    <t>Капитальный ремонт кровли, ремонт электроснабжения  МОУ "Цыбинская средняя общеобразовательная школа"</t>
  </si>
  <si>
    <t>Капитальный ремонт водоснабжения и канализации МОУ "Фединская средняя общеобразовательная школа"</t>
  </si>
  <si>
    <t>Замена окон МОУ "Фаустовская средняя общеобразовательная школа"</t>
  </si>
  <si>
    <t>Капитальный ремонт кровли МОУ "Виноградовская средняя общеобразовательная школа"</t>
  </si>
  <si>
    <t xml:space="preserve">Приобретение мебели и инновационного оборудования для школ - участников (победителей) в областном конкурсе общеобразовательных учреждений, разрабатывающих и внедряющих инновационные образовательные программы(МОУ "Лицей № 6", МОУ "Лицей №23") </t>
  </si>
  <si>
    <t>Монтаж технологического оборудования для столовых, закупка мебели для залов питания, капитальный, текущий ремонт школьных пищеблоков, залов питания столовых общеобразовательных учреждений - участников (победителей) в областного конкурсного отбора муниципальных проектов Совершенствование организации питания обучающихся (Муниципальное бюджетное общеобразовательное учреждение"Воскресенская кадетская школа"</t>
  </si>
  <si>
    <t>Приобретение оборудования для дошкольных образовательных учреждений - участников (победителей) областного конкурса на присвоение статуса "Региональной инновационной площадки Московской области" (МДОУ № 11)</t>
  </si>
  <si>
    <t>Приобретение оборудования для дошкольных образовательных учреждений - участников (победителей) областного конкурса на присвоение статуса "Региональной инновационной площадки Московской области" (ДОУ № 40, ДОУ № 63)</t>
  </si>
  <si>
    <t>Приобретение оборудования для общеобразовательных учреждений - участников (победителей) областного конкурса на присвоение статуса "Региональной инновационной площадки Московской области" (Муниципальное специальное (коррекционное) образовательное учреждение для обучающихся воспитанников с ограниченными возможностями здоровья восьмого вида "Хорловская специальная (коррекционная) общеобразовательная школа - интернат"</t>
  </si>
  <si>
    <t>Приобретение автобусов для доставки обучающихся в общеобразовательные учреждения, расположенные в сельской местности (МОУ "Виноградовская СОШ)</t>
  </si>
  <si>
    <t>от</t>
  </si>
  <si>
    <t>№</t>
  </si>
  <si>
    <t>Муниципальный заказчик муниципальной программы</t>
  </si>
  <si>
    <t>Итого по разделу 2, в том числе:</t>
  </si>
  <si>
    <t>Приложение N 3</t>
  </si>
  <si>
    <t>к Порядку</t>
  </si>
  <si>
    <t xml:space="preserve">Отчет о выполнении муниципальной программы </t>
  </si>
  <si>
    <t>за</t>
  </si>
  <si>
    <t>1 квартал 2014 года</t>
  </si>
  <si>
    <t>Объем финансирования на 2014 год (тыс.руб.)</t>
  </si>
  <si>
    <t>Профинансировано за указанный период (тыс.руб.)</t>
  </si>
  <si>
    <t>Отклонения (тыс. руб)</t>
  </si>
  <si>
    <t>Перечень программных мероприятий</t>
  </si>
  <si>
    <t xml:space="preserve">всего:           </t>
  </si>
  <si>
    <t>Межбюджетные  трансферты</t>
  </si>
  <si>
    <t>Причины отклонений:</t>
  </si>
  <si>
    <t>Предложения по устранению отклонений :</t>
  </si>
  <si>
    <t>Руководитель</t>
  </si>
  <si>
    <t>ФИО</t>
  </si>
  <si>
    <t>ИТОГО:</t>
  </si>
  <si>
    <t>ВСЕГО:</t>
  </si>
  <si>
    <t>Приложение 5 к Порядку</t>
  </si>
  <si>
    <t>Всего :</t>
  </si>
  <si>
    <t>Объем финансирования  (тыс.руб.)</t>
  </si>
  <si>
    <t>Раздел 1. Обеспечение доступности, повышение эффективности и качества дошкольного и общего  образования на территории Воскресенского муниципального района Московской области. Создание дополнительных мест в дошкольных образовательных учреждениях с учетом нормативной и фактической потребности. Ликвидация очереди в дошкольные образовательные учреждения.</t>
  </si>
  <si>
    <t>1.1.</t>
  </si>
  <si>
    <t>1.2.</t>
  </si>
  <si>
    <t>1.3.</t>
  </si>
  <si>
    <t>2.1.</t>
  </si>
  <si>
    <t>2.2.</t>
  </si>
  <si>
    <t>3.1.</t>
  </si>
  <si>
    <t>3.2.</t>
  </si>
  <si>
    <t>Задачи муниципальной программы</t>
  </si>
  <si>
    <t>2015 г.</t>
  </si>
  <si>
    <t>2016 г.</t>
  </si>
  <si>
    <t xml:space="preserve">2017 г. </t>
  </si>
  <si>
    <t>отдел ГОЧС</t>
  </si>
  <si>
    <t>%</t>
  </si>
  <si>
    <t>Бюджеты поселений</t>
  </si>
  <si>
    <t>2018 г.</t>
  </si>
  <si>
    <t>2019 г.</t>
  </si>
  <si>
    <t>2015 - 2019 годы</t>
  </si>
  <si>
    <t>4.2.</t>
  </si>
  <si>
    <t>"Снижение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 (далее - Подпрограмма 1)</t>
  </si>
  <si>
    <t xml:space="preserve">Приложение 5 к Программе "Обеспечение безопасности жизнедеятельности населения на территории Воскресенского муниципального района на 2015-2019 годы" </t>
  </si>
  <si>
    <t xml:space="preserve">Приложение 6 к Программе  "Обеспечение безопасности жизнедеятельности населения на территории Воскресенского муниципального района на 2015-2019 годы" </t>
  </si>
  <si>
    <t xml:space="preserve">Приложение 7 к Программе  "Обеспечение безопасности жизнедеятельности населения на территории Воскресенского муниципального района на 2015-2019 годы" </t>
  </si>
  <si>
    <t>Подпрограмма 4 "Обеспечение мероприятий по гражданской обороне на территории Воскресенского муниципального района"</t>
  </si>
  <si>
    <t>"Обеспечение мероприятий по гражданской обороне на территории Воскресенского муниципального района" (далее - Подпрограмма 4)</t>
  </si>
  <si>
    <t xml:space="preserve">Увеличение уровня обеспеченности имуществом гражданской обороны </t>
  </si>
  <si>
    <t>"Обеспечение мероприятий гражданской обороны на территории Воскресенского муниципального района"</t>
  </si>
  <si>
    <t xml:space="preserve">Обеспечение безопасности людей на водных объектах, охраны их жизни и здоровья </t>
  </si>
  <si>
    <t xml:space="preserve">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t>
  </si>
  <si>
    <t xml:space="preserve">Формирование финансовых резервов для ликвидации чрезвычайных ситуаций </t>
  </si>
  <si>
    <t>4.1.</t>
  </si>
  <si>
    <t xml:space="preserve">Создание запасов средств индивидуальной защиты, используемых в целях гражданской  обороны </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</si>
  <si>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t>
  </si>
  <si>
    <t xml:space="preserve">ПЕРЕЧЕНЬ МЕРОПРИЯТИЙ ПРОГРАММЫ </t>
  </si>
  <si>
    <t>Цель муниципальной программы</t>
  </si>
  <si>
    <t>Планируемые результаты реализации  программы</t>
  </si>
  <si>
    <t xml:space="preserve"> Приложение к Постановлению Администрация Воскресенского  муниципального района Московской области</t>
  </si>
  <si>
    <t>Перечень подпрограмм</t>
  </si>
  <si>
    <t>Всего, в том числе:</t>
  </si>
  <si>
    <t xml:space="preserve">Средства федерального бюджета  </t>
  </si>
  <si>
    <t xml:space="preserve">Средства бюджета Московской области </t>
  </si>
  <si>
    <t xml:space="preserve">Средства бюджета Воскресенского муниципального района: </t>
  </si>
  <si>
    <t>Средства бюджета поселений района:</t>
  </si>
  <si>
    <t>Обеспечение деятельности Единой дежурной-диспетчерской службы - 112</t>
  </si>
  <si>
    <t>ПЛАНИРУЕМЫЕ РЕЗУЛЬТАТЫ РЕАЛИЗАЦИИ ПРОГРАММЫ</t>
  </si>
  <si>
    <t>Наименование подпрограммы</t>
  </si>
  <si>
    <t>Задачи подпрограммы</t>
  </si>
  <si>
    <t>Повышение уровня реагирования экстренных оперативных служб при происшествиях на территории района</t>
  </si>
  <si>
    <t>Повышение уровня пожарной безопасности населенных пунктов и объектов, находящихся на территории района</t>
  </si>
  <si>
    <t>Создание и содержание имущества в учреждениях, подведомственных администрации района</t>
  </si>
  <si>
    <t>Повышение уровня защиты населения района от чрезвычайных ситуаций и защищенности опасных объектов от угроз природного и техногенного характера</t>
  </si>
  <si>
    <t xml:space="preserve">Повышение степени готовности личного состава формирований к реагированию и организации проведения аварийно-спасательных и других неотложных работ </t>
  </si>
  <si>
    <t>Содержание и подготовка объектов гражданской обороны</t>
  </si>
  <si>
    <t xml:space="preserve">Обеспечение безопасности людей на водных объектах, охране их жизни и здоровья </t>
  </si>
  <si>
    <t>Исполнитель</t>
  </si>
  <si>
    <t>КБК</t>
  </si>
  <si>
    <t>Объемы финансирования по годам реализации, тыс. руб.</t>
  </si>
  <si>
    <t>Всего, тыс. руб.</t>
  </si>
  <si>
    <t xml:space="preserve"> Обеспечение безопасности населения и объектов на территории района</t>
  </si>
  <si>
    <t>Заместитель руководителя администрации Дугин А.И.</t>
  </si>
  <si>
    <t>Задачи, направленные на достижение цели</t>
  </si>
  <si>
    <t>2015 год</t>
  </si>
  <si>
    <t>2016 год</t>
  </si>
  <si>
    <t>2017 год</t>
  </si>
  <si>
    <t>2018 год</t>
  </si>
  <si>
    <t>2019 год</t>
  </si>
  <si>
    <t>Итого по Подпрограмме 1, в том числе:</t>
  </si>
  <si>
    <t>Подпрограмма 1 "Снижение рисков и смягчение последствий чрезвычайных ситуаций природного и техногенного характера в  Воскресенском муниципальном районе"</t>
  </si>
  <si>
    <t>Подпрограмма 2 "Развитие и совершенствование системы оповещения и информирования  населения в Воскресенском муниципальном районе"</t>
  </si>
  <si>
    <t>Подпрограмма 3 "Обеспечение пожарной безопасности на территории Воскресенского муниципального района"</t>
  </si>
  <si>
    <t>Подпрограмма 4 "Обеспечение мероприятий гражданской обороны на территории Воскресенского муниципального района"</t>
  </si>
  <si>
    <t>Подпрограмма 1 "Снижение рисков и смягчение последствий чрезвычайных ситуаций природного и техногенного характера на территории  Воскресенского мунципального района"</t>
  </si>
  <si>
    <t>Подпрограмма 2 "Развитие и совершенствование систем оповещения и информирования населения  Воскресенского муниципального района"</t>
  </si>
  <si>
    <t>Итого по Подпрограмме 1</t>
  </si>
  <si>
    <t xml:space="preserve">Итого по Подпрограмме 2                                      </t>
  </si>
  <si>
    <t xml:space="preserve">                            Подпрограмма 3 "Обеспечение пожарной безопасности на территории Воскресенского муниципального района"</t>
  </si>
  <si>
    <t>Подпрограмма 2 "Развитие и совершенствование системы оповещения и информирования населения в Воскресенском муниципальном районе"</t>
  </si>
  <si>
    <t xml:space="preserve">Подпрограмма 4  "Обеспечение мероприятий по гражданской обороны на территории Воскресенского муниципального района" </t>
  </si>
  <si>
    <t xml:space="preserve">Приложение 4 к Программе  "Обеспечение безопасности жизнедеятельности населения на территории Воскресенского муниципального района на 2015-2019 годы" </t>
  </si>
  <si>
    <t xml:space="preserve">Подпрограмма 1 "Снижение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 </t>
  </si>
  <si>
    <t>ПАСПОРТ ПОДПРОГРАММЫ</t>
  </si>
  <si>
    <t>Цель подпрограммы</t>
  </si>
  <si>
    <t>Задача подпрограммы</t>
  </si>
  <si>
    <t>Муниципальный заказчик подпрограммы</t>
  </si>
  <si>
    <t>Источники финансирования  подпрограммы</t>
  </si>
  <si>
    <t>Сроки реализации подпрограммы</t>
  </si>
  <si>
    <t>Планируемые результаты реализации  подпрограммы</t>
  </si>
  <si>
    <t xml:space="preserve">Приложение 1 к Подпрограмме 1 "Снижение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 " </t>
  </si>
  <si>
    <t>ПЕРЕЧЕНЬ МЕРОПРИЯТИЙ ПОДПРОГРАММЫ 1</t>
  </si>
  <si>
    <t xml:space="preserve">Приложение 2 к Подпрограмме 1 "Снижение рисков и смягчение последствий чрезвычайных ситуаций природного и техногенного характера в  Воскресенском муниципальном районе" </t>
  </si>
  <si>
    <t>ПЛАНИРУЕМЫЕ РЕЗУЛЬТАТЫ РЕАЛИЗАЦИИ ПОДПРОГРАММЫ 1</t>
  </si>
  <si>
    <t>Приложение 3 к Подпрограмме 1 "Снижение рисков и смягчение последствий чрезвычайных ситуаций природного и техногенного характера на территории  Воскресенского мунципального района"</t>
  </si>
  <si>
    <t>Методика расчета значений показателей эффективности реализации Подпрограммы 1 "Снижение рисков и смягчение последствий чрезвычайных ситуаций природного и техногенного характера на территории  Воскресенского мунципального района"</t>
  </si>
  <si>
    <t xml:space="preserve"> Подпрограмма 2 "Развитие и совершенствование системы оповещения и информирования населения в Воскресенском муниципальном районе"</t>
  </si>
  <si>
    <t xml:space="preserve"> "Развитие и совершенствованеи системы оповещения и информирования населения в Воскресенском муниципальном районе" (далее - Подпрограмма 2)</t>
  </si>
  <si>
    <t xml:space="preserve">Источники финансирования подпрограммы </t>
  </si>
  <si>
    <t xml:space="preserve">Планируемые результаты реализации  подпрограммы </t>
  </si>
  <si>
    <t xml:space="preserve">Приложение 1 к Подппрограмме 2 "Развитие и совершенствование системы оповещения и информирования населения в Воскресенском муниципальном районе " </t>
  </si>
  <si>
    <t>ПЕРЕЧЕНЬ МЕРОПРИЯТИЙ ПОДПРОГРАММЫ 2</t>
  </si>
  <si>
    <t xml:space="preserve">Итого по Подпрограмме 2, в том числе:                                      </t>
  </si>
  <si>
    <t xml:space="preserve">Приложение 2 к Подпрограмме 2 "Развитие и совершенствование системы оповещения и информирования  населения в Воскресенском муниципальном районе" </t>
  </si>
  <si>
    <t>ПЛАНИРУЕМЫЕ РЕЗУЛЬТАТЫ РЕАЛИЗАЦИИ ПОДПРОГРАММЫ 2</t>
  </si>
  <si>
    <t>Приложение 3 к Подпрограмме 2 "Развитие и совершенствование систем оповещения и информирования населения  Воскресенского муниципального района"</t>
  </si>
  <si>
    <t>Методика расчета значений показателей эффективности реализации Подпрограммы 2 "Развитие и совершенствование систем оповещения и информирования населения  Воскресенского муниципального района"</t>
  </si>
  <si>
    <t>"Обеспечение пожарной безопасности на территории Воскресенского муниципального района" (далее - Подпрограмма 3)</t>
  </si>
  <si>
    <t xml:space="preserve">Цель подпрограммы </t>
  </si>
  <si>
    <t xml:space="preserve">Муниципальный заказчик подпрограммы </t>
  </si>
  <si>
    <t xml:space="preserve">Сроки реализации подпрограммы </t>
  </si>
  <si>
    <t xml:space="preserve">Задачи подпрограммы </t>
  </si>
  <si>
    <t xml:space="preserve">Источники финансирования муниципальной подпрограммы </t>
  </si>
  <si>
    <t xml:space="preserve">Приложение 1 к Подпрограмме 3 "Обеспечение пожарной безопасности на территории Воскресенского муниципального района" </t>
  </si>
  <si>
    <t>ПЕРЕЧЕНЬ МЕРОПРИЯТИЙ ПОДПРОГРАММЫ 3</t>
  </si>
  <si>
    <t xml:space="preserve">Приложение 2 к Подпрограмме 3 "Обеспечение пожарной безопасности на территории Воскресенского муниципального района" </t>
  </si>
  <si>
    <t>ПЛАНИРУЕМЫЕ РЕЗУЛЬТАТЫ РЕАЛИЗАЦИИ ПОДПРОГРАММЫ 3</t>
  </si>
  <si>
    <t>Приложение 3 к Подпрограмме 3 "Обеспечение пожарной безопасности на территории Воскресенского муниципального района"</t>
  </si>
  <si>
    <t>Методика расчета значений показателей эффективности реализации Подпрограммы 3  "Обеспечение пожарной безопасности на территории Воскресенского муниципального района"</t>
  </si>
  <si>
    <t xml:space="preserve">Приложение 1 к Подпрограмме 4 "Обеспечение мероприятий по гражданской обороны на территории Воскресенского муниципального района " </t>
  </si>
  <si>
    <t>ПЕРЕЧЕНЬ МЕРОПРИЯТИЙ ПОДППРОГРАММЫ 4</t>
  </si>
  <si>
    <t xml:space="preserve">Приложение 2 к Подпрограмме 4  "Обеспечение мероприятий гражданской обороны на территории Воскресенского муниципального района" </t>
  </si>
  <si>
    <t>ПЛАНИРУЕМЫЕ РЕЗУЛЬТАТЫ РЕАЛИЗАЦИИ ПОДПРОГРАММЫ 4</t>
  </si>
  <si>
    <t>Приложение 3 к Подпрограмме 4 "Обеспечение мероприятий гражданской обороны на территории Воскресенского муниципального района"</t>
  </si>
  <si>
    <t>Методика расчета значений показателей эффективности реализации Подпрограммы 4 "Обеспечение мероприятий гражданской обороны на территории Воскресенского муниципального района"</t>
  </si>
  <si>
    <t>1.1</t>
  </si>
  <si>
    <t>1.2</t>
  </si>
  <si>
    <t>1.3</t>
  </si>
  <si>
    <t>тыс. руб.</t>
  </si>
  <si>
    <t>2.1</t>
  </si>
  <si>
    <t>2.2</t>
  </si>
  <si>
    <t>3.1</t>
  </si>
  <si>
    <t>3.2</t>
  </si>
  <si>
    <t>4.1</t>
  </si>
  <si>
    <t xml:space="preserve">Приобретение техники, оборудования снаряжения и оказание услуг для обеспечения меропритий по предупреждению и  ликвидации чрезвычайных ситуаций, вызванных  природными пожарами </t>
  </si>
  <si>
    <t>Количественные и/или качественные целевые показатели, характеризующие достижение целей и решения задач</t>
  </si>
  <si>
    <t>Базовое значение показателя на начало реализации подпрограммы</t>
  </si>
  <si>
    <t>Значение показателя по годам реализации</t>
  </si>
  <si>
    <t>Ед. измерения</t>
  </si>
  <si>
    <r>
      <t>Показатель 1:</t>
    </r>
    <r>
      <rPr>
        <sz val="12"/>
        <color indexed="8"/>
        <rFont val="Times New Roman"/>
        <family val="1"/>
        <charset val="204"/>
      </rPr>
      <t xml:space="preserve"> Охват населения муниципального образования централизованным оповещением и информированием по каналам </t>
    </r>
  </si>
  <si>
    <r>
      <t>Показатель 2:</t>
    </r>
    <r>
      <rPr>
        <sz val="12"/>
        <color indexed="8"/>
        <rFont val="Times New Roman"/>
        <family val="1"/>
        <charset val="204"/>
      </rPr>
      <t xml:space="preserve">  Сокращение среднего времени совместного реагирования нескольких экстренных оперативных служб на обращения населения по единому номеру "112"</t>
    </r>
  </si>
  <si>
    <t>Сокращение среднего времени совместного реагирования нескольких экстренных оперативных служб на обращения населения по единому номеру "112"</t>
  </si>
  <si>
    <t>№     п/п</t>
  </si>
  <si>
    <t>Наименование показателя</t>
  </si>
  <si>
    <t>Методика расчета показателя и единица измерения</t>
  </si>
  <si>
    <t>Исходные материалы</t>
  </si>
  <si>
    <t>Периодичность предоставления</t>
  </si>
  <si>
    <t>1.</t>
  </si>
  <si>
    <t>По итогам мониторинга</t>
  </si>
  <si>
    <t>Один раз в полгода</t>
  </si>
  <si>
    <t>2.</t>
  </si>
  <si>
    <t>3.</t>
  </si>
  <si>
    <t xml:space="preserve">                                                                </t>
  </si>
  <si>
    <t xml:space="preserve">Муниципальная программа "Обеспечение безопасности жизнедеятельности населения на территории Воскресенского муниципального района на 2015-2019 годы"   </t>
  </si>
  <si>
    <t>Отдел по делам ГОЧС администрации Воскресенского муниципального района</t>
  </si>
  <si>
    <t>"Снижение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t>
  </si>
  <si>
    <t xml:space="preserve"> "Развитие и совершенствование системы оповещения и информирования населения в Воскресенском муниципальном районе"</t>
  </si>
  <si>
    <t xml:space="preserve">"Обеспечение мероприятий по гражданской обороне на территории Воскресенского муниципального района" </t>
  </si>
  <si>
    <t>Всего, в том числе</t>
  </si>
  <si>
    <t>Средства бюджета Воскресенского муниципального района</t>
  </si>
  <si>
    <t xml:space="preserve">Подпрограмма 1. 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 </t>
  </si>
  <si>
    <t xml:space="preserve">Подпрограмма 4.  Обеспечение мероприятий по гражданской обороне на территории Воскресенского муниципального района </t>
  </si>
  <si>
    <t xml:space="preserve">Итого по Подпрограмме 4, в том числе:                                                         </t>
  </si>
  <si>
    <t xml:space="preserve">                            Подпрограмма 3. Обеспечение пожарной безопасности на территории Воскресенского муниципального района</t>
  </si>
  <si>
    <t>Итого по Подпрограмме 3, в том числе:</t>
  </si>
  <si>
    <t xml:space="preserve">Итого по Подпрограмме 3, в том числе:                                      </t>
  </si>
  <si>
    <t>Подпрограмма 2. Развитие и совершенствование системы оповещения и информирования населения в Воскресенском муниципальном районе</t>
  </si>
  <si>
    <t>По итогам мониторинга, приказ МЧС России от 21.11.2008 № 714 "Об утверждении порядка учета пожаров и их последствий"</t>
  </si>
  <si>
    <r>
      <t>Показатель 1:</t>
    </r>
    <r>
      <rPr>
        <sz val="12"/>
        <color indexed="8"/>
        <rFont val="Times New Roman"/>
        <family val="1"/>
        <charset val="204"/>
      </rPr>
      <t xml:space="preserve"> Увеличение  степени готовности личного состава формирований к реагированию и организации проведения аварийно-спасательных и других неотложных работ к нормативной степени готовности относительно показателей 2014 года.</t>
    </r>
  </si>
  <si>
    <r>
      <t>Показатель 1:</t>
    </r>
    <r>
      <rPr>
        <sz val="12"/>
        <color indexed="8"/>
        <rFont val="Times New Roman"/>
        <family val="1"/>
        <charset val="204"/>
      </rPr>
      <t xml:space="preserve"> Уровень обеспеченности имуществом гражданской обороны по сравнению с нормами</t>
    </r>
  </si>
  <si>
    <t>ПАСПОРТ ПРОГРАММЫ</t>
  </si>
  <si>
    <t>МУ "ВОЧС и ПСР"</t>
  </si>
  <si>
    <t>МУ "Управление культуры администрации ВМР"</t>
  </si>
  <si>
    <t>МУ "Управление культуры администрации ВМР</t>
  </si>
  <si>
    <t>Наименование муниципальной программы</t>
  </si>
  <si>
    <r>
      <t>Показатель 1:</t>
    </r>
    <r>
      <rPr>
        <sz val="12"/>
        <color indexed="8"/>
        <rFont val="Times New Roman"/>
        <family val="1"/>
        <charset val="204"/>
      </rPr>
      <t xml:space="preserve"> Снижение доли пожаров, произошедших на территории Воскресенского муниципального района, от общего числа происшествий и ЧС на территории Воскресенского муниципального района по сравнению с показателем 2014 года</t>
    </r>
  </si>
  <si>
    <r>
      <t xml:space="preserve">Показатель 2: </t>
    </r>
    <r>
      <rPr>
        <sz val="12"/>
        <color indexed="8"/>
        <rFont val="Times New Roman"/>
        <family val="1"/>
        <charset val="204"/>
      </rPr>
      <t>Снижение доли погибших и травмированных людей на пожарах, произошедших на территории Воскресенского муниципального района по сравнению с показателем 2014 года</t>
    </r>
  </si>
  <si>
    <t xml:space="preserve">ОБОСНОВАНИЕ ФИНАНСОВЫХ РЕСУРСОВ, НЕОБХОДИМЫХ ДЛЯ РЕАЛИЗАЦИИ МЕРОПРИЯТИЙ ПРОГРАММЫ </t>
  </si>
  <si>
    <t>Наименование мероприятий</t>
  </si>
  <si>
    <t>Расчет необходимых финансовых ресурсов на реализацию мероприятий, тыс. руб.</t>
  </si>
  <si>
    <t>Эксплуатационные расходы, возникающие в результате реализации мероприятия</t>
  </si>
  <si>
    <t>4.3</t>
  </si>
  <si>
    <t>нормативный метод</t>
  </si>
  <si>
    <t>метод сопостовимых рыночных цен</t>
  </si>
  <si>
    <t>затратный метод</t>
  </si>
  <si>
    <t>плановый метод</t>
  </si>
  <si>
    <t>Обеспечение мероприятий по обучению населения</t>
  </si>
  <si>
    <r>
      <t>Приобретение средств, в</t>
    </r>
    <r>
      <rPr>
        <sz val="12"/>
        <color theme="1"/>
        <rFont val="Times New Roman"/>
        <family val="2"/>
        <charset val="204"/>
      </rPr>
      <t>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t>
    </r>
  </si>
  <si>
    <t>Координатор муниципальной программы</t>
  </si>
  <si>
    <t>Сроки реализации муниципальной программы</t>
  </si>
  <si>
    <t>Источники финансирования муниципальной программы</t>
  </si>
  <si>
    <t xml:space="preserve">Приложение 1 к Программе  "Обеспечение безопасности жизнедеятельности населения на территории Воскресенского муниципального района на 2015-2019 годы" </t>
  </si>
  <si>
    <t xml:space="preserve">"Обеспечение безопасности жизнедеятельности населения на территории Воскресенского муниципального района на 2015-2019 годы"  </t>
  </si>
  <si>
    <r>
      <t>Приобретение средств, в</t>
    </r>
    <r>
      <rPr>
        <sz val="12"/>
        <color indexed="8"/>
        <rFont val="Times New Roman"/>
        <family val="1"/>
        <charset val="204"/>
      </rPr>
      <t>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t>
    </r>
  </si>
  <si>
    <t>Перечень мероприятий</t>
  </si>
  <si>
    <t>Объем финансирования мероприятия, тыс. руб.</t>
  </si>
  <si>
    <t>2017 г.</t>
  </si>
  <si>
    <t>ИТОГО по Программе, в том числе:</t>
  </si>
  <si>
    <t>"Обеспечение пожарной безопасности на территории Воскресенского муниципального района"</t>
  </si>
  <si>
    <t>"Обеспечение мероприятий по гражданской обороны на территории Воскресенского муниципального района"</t>
  </si>
  <si>
    <t xml:space="preserve">"Обеспечение безопасности жизнедеятельности населения на территории Воскресенского муниципального района на 2015-2019 годы"  (далее - Программа)                                                                  </t>
  </si>
  <si>
    <t xml:space="preserve">Приложение 2 к Программе  "Обеспечение безопасности жизнедеятельности населения на территории Воскресенского муниципального района на 2015-2019 годы" </t>
  </si>
  <si>
    <t xml:space="preserve">Приложение 3 к Программе  "Обеспечение безопасности жизнедеятельности населения на территории Воскресенского муниципального района на 2015-2019 годы" </t>
  </si>
  <si>
    <t>Методика расчета значений показателей эффективности реализации Программы  "Обеспечение безопасности жизнедеятельности населения на территории Воскресенского муниципалшьного района на 2015-2019 годы"</t>
  </si>
  <si>
    <r>
      <t xml:space="preserve">Значение показателя рассчитывается по формуле : </t>
    </r>
    <r>
      <rPr>
        <b/>
        <sz val="12"/>
        <color indexed="8"/>
        <rFont val="Times New Roman"/>
        <family val="1"/>
        <charset val="204"/>
      </rPr>
      <t>D=Kп/Кобщее*100%</t>
    </r>
    <r>
      <rPr>
        <sz val="12"/>
        <color indexed="8"/>
        <rFont val="Times New Roman"/>
        <family val="1"/>
        <charset val="204"/>
      </rPr>
      <t xml:space="preserve">, где </t>
    </r>
    <r>
      <rPr>
        <b/>
        <sz val="12"/>
        <color indexed="8"/>
        <rFont val="Times New Roman"/>
        <family val="1"/>
        <charset val="204"/>
      </rPr>
      <t>D</t>
    </r>
    <r>
      <rPr>
        <sz val="12"/>
        <color indexed="8"/>
        <rFont val="Times New Roman"/>
        <family val="1"/>
        <charset val="204"/>
      </rPr>
      <t xml:space="preserve"> - доля утонувших и травмированных людей на водных объектах, расположенных на территории муниципального образования;  </t>
    </r>
    <r>
      <rPr>
        <b/>
        <sz val="12"/>
        <color indexed="8"/>
        <rFont val="Times New Roman"/>
        <family val="1"/>
        <charset val="204"/>
      </rPr>
      <t>Кп</t>
    </r>
    <r>
      <rPr>
        <sz val="12"/>
        <color indexed="8"/>
        <rFont val="Times New Roman"/>
        <family val="1"/>
        <charset val="204"/>
      </rPr>
      <t xml:space="preserve"> - количество утонувших и травмированных людей на водных объектах в текущий период; </t>
    </r>
    <r>
      <rPr>
        <b/>
        <sz val="12"/>
        <color indexed="8"/>
        <rFont val="Times New Roman"/>
        <family val="1"/>
        <charset val="204"/>
      </rPr>
      <t>Кобщее</t>
    </r>
    <r>
      <rPr>
        <sz val="12"/>
        <color indexed="8"/>
        <rFont val="Times New Roman"/>
        <family val="1"/>
        <charset val="204"/>
      </rPr>
      <t xml:space="preserve"> - общее число погибших и травмированных людей на территории муниципального образования в 2014 году</t>
    </r>
  </si>
  <si>
    <t>По итогам мониторинга статистические данные по количеству утонувших на водных объектах согласно статистических сведений официально опубликованных территориальным органом федеральной службы Государственной статистики по Московской области на расчетный период</t>
  </si>
  <si>
    <t>Приобретение средств, выполение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t>
  </si>
  <si>
    <t>"Обеспечение безопасности жизнедеятельности населения на территории Воскресенского муниципального района на 2015-2019 годы"</t>
  </si>
  <si>
    <t>Итого по Подпрограмме III:</t>
  </si>
  <si>
    <t xml:space="preserve">Итого по Подпрограмме IV:                                                         </t>
  </si>
  <si>
    <t xml:space="preserve">"Снижение рисков и смягчение последствий чрезвычайных ситуаций природного и техногенного характера на территории Воскресенского муниципального района" </t>
  </si>
  <si>
    <t>"Снижение рисков и смягчение последствий чрезвычайных ситуаций природного и техногенного характера в  Воскресенском муниципальном районе"</t>
  </si>
  <si>
    <t>"Развитие и совершенствование системы оповещения и информирования населения в Воскресенском муниципальном районе"</t>
  </si>
  <si>
    <t>"Развитие и совершенствование системы оповещения и информирования  населения в Воскресенском муниципальном районе"</t>
  </si>
  <si>
    <t>Средства бюджета поселений района</t>
  </si>
  <si>
    <r>
      <t>Показатель 3:</t>
    </r>
    <r>
      <rPr>
        <sz val="12"/>
        <color indexed="8"/>
        <rFont val="Times New Roman"/>
        <family val="1"/>
        <charset val="204"/>
      </rPr>
      <t xml:space="preserve"> Соотношение фактического и нормативного объема накопления резервного фонда материальных ресурсов Московской области для ликвидации чрезвычайных ситуаций межмуниципального и муниципального характера на территории Воскресенского муниципального</t>
    </r>
  </si>
  <si>
    <t>НПА муниципального образования об утверждении номенклатуры и объемы резервов материальных ресурсов муниципального образования для ликвидации чрезвычайных ситуаций межмуниципального и регионального характера на территории муниципального образования. Фактический объем накопления резервного фонда материальных ресурсов муниципального образования определяется по результатам проведенной ежегодной инвентаризации</t>
  </si>
  <si>
    <t>Постановление Правительства Московской области от 25.10.2005 № 766/37 "О Московской областной системе предупреждения и ликвидации чрезвычайных ситуаций". Данные по количеству населения, находящегося в зоне воздействия средств информирования и оповещения определяются Главным управлением МЧС России по Московской области. Данные по численности населения учитываются из статистических сведений официально опубликованных территориальным органом федеральной службы Государственной статистики по Московской области на расчетный период.</t>
  </si>
  <si>
    <r>
      <t xml:space="preserve">Значение показателя рассчитывается по формуле: </t>
    </r>
    <r>
      <rPr>
        <b/>
        <sz val="12"/>
        <color indexed="8"/>
        <rFont val="Times New Roman"/>
        <family val="1"/>
        <charset val="204"/>
      </rPr>
      <t>С=A/B*100%</t>
    </r>
    <r>
      <rPr>
        <sz val="12"/>
        <color indexed="8"/>
        <rFont val="Times New Roman"/>
        <family val="1"/>
        <charset val="204"/>
      </rPr>
      <t xml:space="preserve"> где:   </t>
    </r>
    <r>
      <rPr>
        <b/>
        <sz val="12"/>
        <color indexed="8"/>
        <rFont val="Times New Roman"/>
        <family val="1"/>
        <charset val="204"/>
      </rPr>
      <t>А</t>
    </r>
    <r>
      <rPr>
        <sz val="12"/>
        <color indexed="8"/>
        <rFont val="Times New Roman"/>
        <family val="1"/>
        <charset val="204"/>
      </rPr>
      <t xml:space="preserve"> - количество сотрудников, получивших дополнительную квалификацию; </t>
    </r>
    <r>
      <rPr>
        <b/>
        <sz val="12"/>
        <color indexed="8"/>
        <rFont val="Times New Roman"/>
        <family val="1"/>
        <charset val="204"/>
      </rPr>
      <t>В</t>
    </r>
    <r>
      <rPr>
        <sz val="12"/>
        <color indexed="8"/>
        <rFont val="Times New Roman"/>
        <family val="1"/>
        <charset val="204"/>
      </rPr>
      <t xml:space="preserve"> - общее количество сотрудников;  </t>
    </r>
    <r>
      <rPr>
        <b/>
        <sz val="12"/>
        <color indexed="8"/>
        <rFont val="Times New Roman"/>
        <family val="1"/>
        <charset val="204"/>
      </rPr>
      <t>С</t>
    </r>
    <r>
      <rPr>
        <sz val="12"/>
        <color indexed="8"/>
        <rFont val="Times New Roman"/>
        <family val="1"/>
        <charset val="204"/>
      </rPr>
      <t xml:space="preserve"> - степень готовности личного состава формирований к реагированию и организации проведения аварийно-спасательных и других неотложных работ на территории муниципального образования</t>
    </r>
  </si>
  <si>
    <r>
      <t xml:space="preserve">Значение показателя рассчитывается по формуле : </t>
    </r>
    <r>
      <rPr>
        <b/>
        <sz val="12"/>
        <color indexed="8"/>
        <rFont val="Times New Roman"/>
        <family val="1"/>
        <charset val="204"/>
      </rPr>
      <t>D=Kп/Кобщее*100%</t>
    </r>
    <r>
      <rPr>
        <sz val="12"/>
        <color indexed="8"/>
        <rFont val="Times New Roman"/>
        <family val="1"/>
        <charset val="204"/>
      </rPr>
      <t xml:space="preserve">, где </t>
    </r>
    <r>
      <rPr>
        <b/>
        <sz val="12"/>
        <color indexed="8"/>
        <rFont val="Times New Roman"/>
        <family val="1"/>
        <charset val="204"/>
      </rPr>
      <t>D</t>
    </r>
    <r>
      <rPr>
        <sz val="12"/>
        <color indexed="8"/>
        <rFont val="Times New Roman"/>
        <family val="1"/>
        <charset val="204"/>
      </rPr>
      <t xml:space="preserve"> - доля утонувших и травмированных людей на водных объектах, расположенных на территории муниципального образования;  </t>
    </r>
    <r>
      <rPr>
        <b/>
        <sz val="12"/>
        <color indexed="8"/>
        <rFont val="Times New Roman"/>
        <family val="1"/>
        <charset val="204"/>
      </rPr>
      <t>Кп</t>
    </r>
    <r>
      <rPr>
        <sz val="12"/>
        <color indexed="8"/>
        <rFont val="Times New Roman"/>
        <family val="1"/>
        <charset val="204"/>
      </rPr>
      <t xml:space="preserve"> - количество утонувших и травмированных людей на водных объектахв текущий период; </t>
    </r>
    <r>
      <rPr>
        <b/>
        <sz val="12"/>
        <color indexed="8"/>
        <rFont val="Times New Roman"/>
        <family val="1"/>
        <charset val="204"/>
      </rPr>
      <t>Кобщее</t>
    </r>
    <r>
      <rPr>
        <sz val="12"/>
        <color indexed="8"/>
        <rFont val="Times New Roman"/>
        <family val="1"/>
        <charset val="204"/>
      </rPr>
      <t xml:space="preserve"> - общее число погибших и травмированных людей на территории муниципального образования в 2014 году</t>
    </r>
  </si>
  <si>
    <r>
      <t xml:space="preserve">Фактическая оснащенность резерва определяется по формуле:                                                    </t>
    </r>
    <r>
      <rPr>
        <b/>
        <sz val="12"/>
        <color indexed="8"/>
        <rFont val="Times New Roman"/>
        <family val="1"/>
        <charset val="204"/>
      </rPr>
      <t>Y=F/N*100%</t>
    </r>
    <r>
      <rPr>
        <sz val="12"/>
        <color indexed="8"/>
        <rFont val="Times New Roman"/>
        <family val="1"/>
        <charset val="204"/>
      </rPr>
      <t xml:space="preserve">, где:                                                             </t>
    </r>
    <r>
      <rPr>
        <b/>
        <sz val="12"/>
        <color indexed="8"/>
        <rFont val="Times New Roman"/>
        <family val="1"/>
        <charset val="204"/>
      </rPr>
      <t>F</t>
    </r>
    <r>
      <rPr>
        <sz val="12"/>
        <color indexed="8"/>
        <rFont val="Times New Roman"/>
        <family val="1"/>
        <charset val="204"/>
      </rPr>
      <t xml:space="preserve"> - количество имеющегося в наличии имущества на складах;  </t>
    </r>
    <r>
      <rPr>
        <b/>
        <sz val="12"/>
        <color indexed="8"/>
        <rFont val="Times New Roman"/>
        <family val="1"/>
        <charset val="204"/>
      </rPr>
      <t>N</t>
    </r>
    <r>
      <rPr>
        <sz val="12"/>
        <color indexed="8"/>
        <rFont val="Times New Roman"/>
        <family val="1"/>
        <charset val="204"/>
      </rPr>
      <t xml:space="preserve"> - количество имущества по нормам положенности.        </t>
    </r>
  </si>
  <si>
    <r>
      <t xml:space="preserve">Сокращение среднего времени совместного реагирования нескольких экстренных оперативных служб на обращения населения по единому номеру "112" на территории муниципального образования определяются по формуле:    </t>
    </r>
    <r>
      <rPr>
        <b/>
        <sz val="12"/>
        <color indexed="8"/>
        <rFont val="Times New Roman"/>
        <family val="1"/>
        <charset val="204"/>
      </rPr>
      <t>С = Ттек/Т исх * 100%</t>
    </r>
    <r>
      <rPr>
        <sz val="12"/>
        <color indexed="8"/>
        <rFont val="Times New Roman"/>
        <family val="1"/>
        <charset val="204"/>
      </rPr>
      <t xml:space="preserve">, где:  С - сокращение среднего времени совместного реагирования нескольких экстренных служб на обращение населения по номеру "112"; </t>
    </r>
    <r>
      <rPr>
        <b/>
        <sz val="12"/>
        <color indexed="8"/>
        <rFont val="Times New Roman"/>
        <family val="1"/>
        <charset val="204"/>
      </rPr>
      <t xml:space="preserve">Ттек </t>
    </r>
    <r>
      <rPr>
        <sz val="12"/>
        <color indexed="8"/>
        <rFont val="Times New Roman"/>
        <family val="1"/>
        <charset val="204"/>
      </rPr>
      <t xml:space="preserve">- средее время совместного реагирования нескольких экстренных оперативных служб после введения в эксплуатацию системы обеспечения вызова по единому номеру "112" в текущем году; </t>
    </r>
    <r>
      <rPr>
        <b/>
        <sz val="12"/>
        <color indexed="8"/>
        <rFont val="Times New Roman"/>
        <family val="1"/>
        <charset val="204"/>
      </rPr>
      <t>Тисх</t>
    </r>
    <r>
      <rPr>
        <sz val="12"/>
        <color indexed="8"/>
        <rFont val="Times New Roman"/>
        <family val="1"/>
        <charset val="204"/>
      </rPr>
      <t xml:space="preserve"> - средее время совместного реагирования нескольких экстренных оперативных служб до введения в эксплуатацию системы обеспечения вызова по единому номеру "112" в 2012 году.</t>
    </r>
  </si>
  <si>
    <r>
      <t xml:space="preserve">Значение показателя определяется по формуле: </t>
    </r>
    <r>
      <rPr>
        <b/>
        <sz val="12"/>
        <color indexed="8"/>
        <rFont val="Times New Roman"/>
        <family val="1"/>
        <charset val="204"/>
      </rPr>
      <t>C = Dтекущее/Dбазовое * 100%</t>
    </r>
    <r>
      <rPr>
        <sz val="12"/>
        <color indexed="8"/>
        <rFont val="Times New Roman"/>
        <family val="1"/>
        <charset val="204"/>
      </rPr>
      <t xml:space="preserve">, где:   </t>
    </r>
    <r>
      <rPr>
        <b/>
        <sz val="12"/>
        <color indexed="8"/>
        <rFont val="Times New Roman"/>
        <family val="1"/>
        <charset val="204"/>
      </rPr>
      <t>D = Кпожаров/Кобщее * 100%</t>
    </r>
    <r>
      <rPr>
        <sz val="12"/>
        <color indexed="8"/>
        <rFont val="Times New Roman"/>
        <family val="1"/>
        <charset val="204"/>
      </rPr>
      <t xml:space="preserve">;  </t>
    </r>
    <r>
      <rPr>
        <b/>
        <sz val="12"/>
        <color indexed="8"/>
        <rFont val="Times New Roman"/>
        <family val="1"/>
        <charset val="204"/>
      </rPr>
      <t>D</t>
    </r>
    <r>
      <rPr>
        <sz val="12"/>
        <color indexed="8"/>
        <rFont val="Times New Roman"/>
        <family val="1"/>
        <charset val="204"/>
      </rPr>
      <t xml:space="preserve"> - доля пожаров от общего числа происшествий и чрезвычайных ситуаций; </t>
    </r>
    <r>
      <rPr>
        <b/>
        <sz val="12"/>
        <color indexed="8"/>
        <rFont val="Times New Roman"/>
        <family val="1"/>
        <charset val="204"/>
      </rPr>
      <t>Кпожаров</t>
    </r>
    <r>
      <rPr>
        <sz val="12"/>
        <color indexed="8"/>
        <rFont val="Times New Roman"/>
        <family val="1"/>
        <charset val="204"/>
      </rPr>
      <t xml:space="preserve"> - количество пожаров;   </t>
    </r>
    <r>
      <rPr>
        <b/>
        <sz val="12"/>
        <color indexed="8"/>
        <rFont val="Times New Roman"/>
        <family val="1"/>
        <charset val="204"/>
      </rPr>
      <t>Кобщее</t>
    </r>
    <r>
      <rPr>
        <sz val="12"/>
        <color indexed="8"/>
        <rFont val="Times New Roman"/>
        <family val="1"/>
        <charset val="204"/>
      </rPr>
      <t xml:space="preserve"> - количество происшествий и чрезвычайных ситуаций.</t>
    </r>
  </si>
  <si>
    <t>Федеральная целевая программа "Создание системы обеспечения вызова экстренных оперативных служб по единому номеру "112" в Росийской Федерации на 2013-2017 годы" (Постановление Правительства Российской Федерации от 16.03.2013 № 223). Методические рекомендации МЧС России от 17.03.2011 по программно-целевому плаированию мероприятий по созданию системы обеспечения вызова экстренных оперативных служб по единому номеру "112" в Российской Федерации на 2012-2017. Журнал регистрации поступающих вызовов.</t>
  </si>
  <si>
    <r>
      <t xml:space="preserve">Значение показателя определяется по формуле:  </t>
    </r>
    <r>
      <rPr>
        <b/>
        <sz val="12"/>
        <color indexed="8"/>
        <rFont val="Times New Roman"/>
        <family val="1"/>
        <charset val="204"/>
      </rPr>
      <t>C = Dтекущее/Dбазовое * 100%</t>
    </r>
    <r>
      <rPr>
        <sz val="12"/>
        <color indexed="8"/>
        <rFont val="Times New Roman"/>
        <family val="1"/>
        <charset val="204"/>
      </rPr>
      <t xml:space="preserve">, где:  </t>
    </r>
    <r>
      <rPr>
        <b/>
        <sz val="12"/>
        <color indexed="8"/>
        <rFont val="Times New Roman"/>
        <family val="1"/>
        <charset val="204"/>
      </rPr>
      <t>D = Кп/Кобщее * 100%</t>
    </r>
    <r>
      <rPr>
        <sz val="12"/>
        <color indexed="8"/>
        <rFont val="Times New Roman"/>
        <family val="1"/>
        <charset val="204"/>
      </rPr>
      <t xml:space="preserve">;  </t>
    </r>
    <r>
      <rPr>
        <b/>
        <sz val="12"/>
        <color indexed="8"/>
        <rFont val="Times New Roman"/>
        <family val="1"/>
        <charset val="204"/>
      </rPr>
      <t>D</t>
    </r>
    <r>
      <rPr>
        <sz val="12"/>
        <color indexed="8"/>
        <rFont val="Times New Roman"/>
        <family val="1"/>
        <charset val="204"/>
      </rPr>
      <t xml:space="preserve"> - доля погибших и травмированных людей на пожарах, произошедших на территории муниципального образования от общего числа погибших и травмированных; </t>
    </r>
    <r>
      <rPr>
        <b/>
        <sz val="12"/>
        <color indexed="8"/>
        <rFont val="Times New Roman"/>
        <family val="1"/>
        <charset val="204"/>
      </rPr>
      <t>Кп</t>
    </r>
    <r>
      <rPr>
        <sz val="12"/>
        <color indexed="8"/>
        <rFont val="Times New Roman"/>
        <family val="1"/>
        <charset val="204"/>
      </rPr>
      <t xml:space="preserve"> - количество погибших и травмированных людей на пожарах; </t>
    </r>
    <r>
      <rPr>
        <b/>
        <sz val="12"/>
        <color indexed="8"/>
        <rFont val="Times New Roman"/>
        <family val="1"/>
        <charset val="204"/>
      </rPr>
      <t>Кобщее</t>
    </r>
    <r>
      <rPr>
        <sz val="12"/>
        <color indexed="8"/>
        <rFont val="Times New Roman"/>
        <family val="1"/>
        <charset val="204"/>
      </rPr>
      <t xml:space="preserve"> - общее число погибших и травмированных людей на территории района.</t>
    </r>
  </si>
  <si>
    <r>
      <t xml:space="preserve">Охват населения муниципального образования централизованным оповещением и информированием определяется по формуле:      </t>
    </r>
    <r>
      <rPr>
        <b/>
        <sz val="12"/>
        <color indexed="8"/>
        <rFont val="Times New Roman"/>
        <family val="1"/>
        <charset val="204"/>
      </rPr>
      <t xml:space="preserve"> P=N охв/N нас * 100%</t>
    </r>
    <r>
      <rPr>
        <sz val="12"/>
        <color indexed="8"/>
        <rFont val="Times New Roman"/>
        <family val="1"/>
        <charset val="204"/>
      </rPr>
      <t xml:space="preserve">, где:    </t>
    </r>
    <r>
      <rPr>
        <b/>
        <sz val="12"/>
        <color indexed="8"/>
        <rFont val="Times New Roman"/>
        <family val="1"/>
        <charset val="204"/>
      </rPr>
      <t>Р</t>
    </r>
    <r>
      <rPr>
        <sz val="12"/>
        <color indexed="8"/>
        <rFont val="Times New Roman"/>
        <family val="1"/>
        <charset val="204"/>
      </rPr>
      <t xml:space="preserve"> -  охват наеления муниципального образования централизованным оповещением и информированием в процентах; </t>
    </r>
    <r>
      <rPr>
        <b/>
        <sz val="12"/>
        <color indexed="8"/>
        <rFont val="Times New Roman"/>
        <family val="1"/>
        <charset val="204"/>
      </rPr>
      <t>N охв</t>
    </r>
    <r>
      <rPr>
        <sz val="12"/>
        <color indexed="8"/>
        <rFont val="Times New Roman"/>
        <family val="1"/>
        <charset val="204"/>
      </rPr>
      <t xml:space="preserve"> - количество населения, находящегося в зоне воздействия средств информирования и оповещения населения, тыс.чел.; </t>
    </r>
    <r>
      <rPr>
        <b/>
        <sz val="12"/>
        <color indexed="8"/>
        <rFont val="Times New Roman"/>
        <family val="1"/>
        <charset val="204"/>
      </rPr>
      <t>N нас</t>
    </r>
    <r>
      <rPr>
        <sz val="12"/>
        <color indexed="8"/>
        <rFont val="Times New Roman"/>
        <family val="1"/>
        <charset val="204"/>
      </rPr>
      <t xml:space="preserve"> - количество населения, проживающего в населенных пунктах Воскресенского муниципального района, тыс.чел.</t>
    </r>
  </si>
  <si>
    <r>
      <t xml:space="preserve">Определяется соотношение фактического  и нормативного объема накопления резервного фонда финансовых, материальных ресурсов муниципального образования для ликвидации чрезвычайных ситуаций межмуниципального и регионального характера на территории муниципального образования, умноженного на 100 процентов, в процентах:  </t>
    </r>
    <r>
      <rPr>
        <b/>
        <sz val="12"/>
        <color indexed="8"/>
        <rFont val="Times New Roman"/>
        <family val="1"/>
        <charset val="204"/>
      </rPr>
      <t>Pнак = P им/P норм * 100%</t>
    </r>
    <r>
      <rPr>
        <sz val="12"/>
        <color indexed="8"/>
        <rFont val="Times New Roman"/>
        <family val="1"/>
        <charset val="204"/>
      </rPr>
      <t xml:space="preserve">, где:  </t>
    </r>
    <r>
      <rPr>
        <b/>
        <sz val="12"/>
        <color indexed="8"/>
        <rFont val="Times New Roman"/>
        <family val="1"/>
        <charset val="204"/>
      </rPr>
      <t>Р нак</t>
    </r>
    <r>
      <rPr>
        <sz val="12"/>
        <color indexed="8"/>
        <rFont val="Times New Roman"/>
        <family val="1"/>
        <charset val="204"/>
      </rPr>
      <t xml:space="preserve"> - уровень накопления резервного фонда; </t>
    </r>
    <r>
      <rPr>
        <b/>
        <sz val="12"/>
        <color indexed="8"/>
        <rFont val="Times New Roman"/>
        <family val="1"/>
        <charset val="204"/>
      </rPr>
      <t>Р им</t>
    </r>
    <r>
      <rPr>
        <sz val="12"/>
        <color indexed="8"/>
        <rFont val="Times New Roman"/>
        <family val="1"/>
        <charset val="204"/>
      </rPr>
      <t xml:space="preserve"> - объем имеющихся резервов, в натур. ед.; </t>
    </r>
    <r>
      <rPr>
        <b/>
        <sz val="12"/>
        <color indexed="8"/>
        <rFont val="Times New Roman"/>
        <family val="1"/>
        <charset val="204"/>
      </rPr>
      <t>Р норм</t>
    </r>
    <r>
      <rPr>
        <sz val="12"/>
        <color indexed="8"/>
        <rFont val="Times New Roman"/>
        <family val="1"/>
        <charset val="204"/>
      </rPr>
      <t xml:space="preserve"> - нормативный объем резерва материальных ресурсов, натур. един.            </t>
    </r>
  </si>
  <si>
    <t xml:space="preserve">По итогам мониторинга , методические рекомендации по оценке эффективности территориальных органов специально уполномоченных в области гражданской обороны и предупреждения чрезвычайных ситуаций природного и техногенного характера. Постановление Правительства Московской области от 12.10.2012 № 1316/38 "Об утверждении номенклатуры и объемов резервов материальных ресурсов Московской области для ликвидации чрезвычайных ситуаций межмуниципального и регионального характера на территории Московской Области", постановление Правительства Московской области от 22.11.2012 № 1481/42 "О создании и содержании запасов материально-технических, продовольственных, медицинских и иных средств в целях гражданской обороны"    </t>
  </si>
  <si>
    <t>По итогам мониторинга статистические данные по количеству утонувших на водных объектах согласно статистических сведений официально опубликованных территориальным органом федеральной службы Государственной статистикипо Московской области на расчетный период</t>
  </si>
  <si>
    <t>Повышение степени готовности личного состава формирований к реагированию и организации проведения аварийно-спасательных и других неотложных работ</t>
  </si>
  <si>
    <t>Снижение доли погибших и травмированных людей на пожарах, произошедших на территории Воскресенского муниципального района</t>
  </si>
  <si>
    <t>Снижение доли утонувших и травмированных людей на водных объектах, расположенных на территории Воскресенского муниципального района</t>
  </si>
  <si>
    <t xml:space="preserve">Увеличение охвата населения Воскресенского муниципального района централизованным оповещением и информированием </t>
  </si>
  <si>
    <t>Снижение доли пожаров, произошедших на территории Воскресенского муниципального района, от общего числа происшествий и ЧС на территории Воскресенского муниципального района</t>
  </si>
  <si>
    <r>
      <t>Показатель 3:</t>
    </r>
    <r>
      <rPr>
        <sz val="12"/>
        <color indexed="8"/>
        <rFont val="Times New Roman"/>
        <family val="1"/>
        <charset val="204"/>
      </rPr>
      <t xml:space="preserve"> Соотношение фактического и нормативного объема накопления резервного фонда материальных ресурсов Московской области для ликвидации чрезвычайных ситуаций межмуниципального и муниципального характера на территории Воскресенского муниципального района</t>
    </r>
  </si>
  <si>
    <r>
      <t>Показатель 2:</t>
    </r>
    <r>
      <rPr>
        <sz val="12"/>
        <color indexed="8"/>
        <rFont val="Times New Roman"/>
        <family val="1"/>
        <charset val="204"/>
      </rPr>
      <t xml:space="preserve"> Снижение доли утонувших и травмированных людей на водных объектах, расположенных на территории Воскресенского муниципального района, по сравнению с показателем 2014 года</t>
    </r>
  </si>
  <si>
    <t>Снижение доли утонувших и травмированных людей на водных объектах, расположенных на территории Воскресенского муниципального района.</t>
  </si>
  <si>
    <t>Мероприятия по реализации Программы</t>
  </si>
  <si>
    <t xml:space="preserve">Бюджет Воскресенского муниципального района </t>
  </si>
  <si>
    <t>№ п/п</t>
  </si>
  <si>
    <t>Источники финансирования</t>
  </si>
  <si>
    <t>Всего (тыс. руб)</t>
  </si>
  <si>
    <t>Бюджет Воскресенского муниципального района</t>
  </si>
  <si>
    <t>Федеральный бюджет</t>
  </si>
  <si>
    <t>Бюджет Московской области</t>
  </si>
  <si>
    <t>Внебюджетные средства</t>
  </si>
  <si>
    <t>Итого по Программе, в том числе:</t>
  </si>
  <si>
    <t>Итого по разделу 1, в том числе:</t>
  </si>
  <si>
    <t>Раздел 1. Обеспечение доступности, повышение эффективности и качества дошкольного и общего  образования на территории Воскресенского муниципального района Московской области. Создание дополнительных мест в дошкольных образовательных учреждениях с учетом нормативной и фактической потребности. Ликвидация осереди в дошкольные образовательные учреждения.</t>
  </si>
  <si>
    <t>г. Воскресенск, ул. Рабочая, здание дошкольного образовательного учреждения (ПИР и строительство)</t>
  </si>
  <si>
    <t>Строительство средней общеобразовательной школы на 600 мест в Москворецком квартале.</t>
  </si>
  <si>
    <t>Строительство средней общеобразовательной школы на 600 мест в пгт им. Цюрупы.</t>
  </si>
  <si>
    <t xml:space="preserve">Раздел 2. Укрепление материально-технической базы дошкольных образовательных учреждений и учреждений общего образования. </t>
  </si>
  <si>
    <t xml:space="preserve">Капитальный ремонт здания № 2 МДОУ № 15 (80 мест) </t>
  </si>
  <si>
    <t>Капитальный и текущий ремонт МДОУ № 11, 12, 34, 36 для создания дополнительных групп</t>
  </si>
  <si>
    <t>Капитальный и текущий ремонт МДОУ №  40 для создания дополнительных групп</t>
  </si>
  <si>
    <t>Приобретение оборудования МДОУ № 11, 12, 34, 36 для создания дополнительных групп</t>
  </si>
  <si>
    <t>Приобретение оборудования МДОУ №  40 для создания групп</t>
  </si>
  <si>
    <t>Капитальный и текущий ремонт МДОУ № 5, 18, 23, 24, 28, 30, 37, 38, 39, 42, 64, 9,33</t>
  </si>
  <si>
    <t>Капитальный ремонт МОУ "Золотовская средняя общеобразовательная школа" для создания двух групп дошкольного образовательного учреждения, приобретение оборудования и мебели, частичная ограждение территории, установка оконных блоков</t>
  </si>
  <si>
    <t xml:space="preserve">Капитальный ремонт спортивного зала МОУ "Средняя общеобразовательная школа № 7" </t>
  </si>
  <si>
    <t>Капитальный ремонт МОУ "Средняя общеобразовательная школа № 17" для создания двух групп дошкольного образовательного учреждения, приобретение оборудования</t>
  </si>
  <si>
    <t xml:space="preserve">Приобретение оборудования МОУ "Средняя общеобразовательная школа № 17" для создания двух групп дошкольного образовательного учреждения </t>
  </si>
  <si>
    <t xml:space="preserve">Капитальный и текущий ремонт МОУ "СОШ № 9, 2, 4, 5, 26, 25, 13, 11, МОУ "Гимназия №1, МОУ "Чемодуровская" , МОУ "Губинская СОШ" </t>
  </si>
  <si>
    <t>Ремонт бассейна МОУ "Гимназия №1</t>
  </si>
  <si>
    <t xml:space="preserve">Капитальный и текущий ремонт помещений МОУ ДПОС "ВНМЦ", МОУ "ЦДИК"  </t>
  </si>
  <si>
    <t xml:space="preserve">Приобретение мебели и оборудования МОУ "ЦДИК"  </t>
  </si>
  <si>
    <t xml:space="preserve">Приобретение мебели и оборудования МОУ ДПОС "ВНМЦ"  </t>
  </si>
  <si>
    <t xml:space="preserve">Капитальный и текущий ремонт МОУ "Школа -интернат для детей-сирот и детей, оставшихся без попечения родителей", МСОУ "Хорловская специально(коррекционная) общеобразовательная школа"  </t>
  </si>
</sst>
</file>

<file path=xl/styles.xml><?xml version="1.0" encoding="utf-8"?>
<styleSheet xmlns="http://schemas.openxmlformats.org/spreadsheetml/2006/main">
  <numFmts count="4">
    <numFmt numFmtId="43" formatCode="_-* #,##0.00_р_._-;\-* #,##0.00_р_._-;_-* &quot;-&quot;??_р_._-;_-@_-"/>
    <numFmt numFmtId="164" formatCode="#,##0.0"/>
    <numFmt numFmtId="165" formatCode="_(* #,##0.00_);_(* \(#,##0.00\);_(* &quot;-&quot;??_);_(@_)"/>
    <numFmt numFmtId="166" formatCode="0.0"/>
  </numFmts>
  <fonts count="29">
    <font>
      <sz val="12"/>
      <color theme="1"/>
      <name val="Times New Roman"/>
      <family val="2"/>
      <charset val="204"/>
    </font>
    <font>
      <sz val="11"/>
      <color indexed="8"/>
      <name val="Calibri"/>
      <family val="2"/>
      <charset val="204"/>
    </font>
    <font>
      <sz val="11"/>
      <color indexed="8"/>
      <name val="Calibri"/>
      <family val="2"/>
      <charset val="204"/>
    </font>
    <font>
      <sz val="11"/>
      <color indexed="8"/>
      <name val="Calibri"/>
      <family val="2"/>
      <charset val="204"/>
    </font>
    <font>
      <sz val="11"/>
      <color indexed="8"/>
      <name val="Calibri"/>
      <family val="2"/>
      <charset val="204"/>
    </font>
    <font>
      <sz val="11"/>
      <color indexed="8"/>
      <name val="Calibri"/>
      <family val="2"/>
      <charset val="204"/>
    </font>
    <font>
      <sz val="12"/>
      <color indexed="8"/>
      <name val="Times New Roman"/>
      <family val="1"/>
      <charset val="204"/>
    </font>
    <font>
      <sz val="10"/>
      <color indexed="8"/>
      <name val="Times New Roman"/>
      <family val="1"/>
      <charset val="204"/>
    </font>
    <font>
      <shadow/>
      <sz val="10"/>
      <color indexed="8"/>
      <name val="Times New Roman"/>
      <family val="1"/>
      <charset val="204"/>
    </font>
    <font>
      <b/>
      <sz val="12"/>
      <color indexed="8"/>
      <name val="Times New Roman"/>
      <family val="1"/>
      <charset val="204"/>
    </font>
    <font>
      <b/>
      <sz val="10"/>
      <color indexed="8"/>
      <name val="Times New Roman"/>
      <family val="1"/>
      <charset val="204"/>
    </font>
    <font>
      <sz val="12"/>
      <name val="Times New Roman"/>
      <family val="1"/>
      <charset val="204"/>
    </font>
    <font>
      <sz val="14"/>
      <color indexed="8"/>
      <name val="Times New Roman"/>
      <family val="1"/>
      <charset val="204"/>
    </font>
    <font>
      <b/>
      <sz val="14"/>
      <color indexed="8"/>
      <name val="Times New Roman"/>
      <family val="1"/>
      <charset val="204"/>
    </font>
    <font>
      <sz val="12"/>
      <color indexed="8"/>
      <name val="Times New Roman"/>
      <family val="2"/>
      <charset val="204"/>
    </font>
    <font>
      <sz val="10"/>
      <name val="Times New Roman"/>
      <family val="1"/>
      <charset val="204"/>
    </font>
    <font>
      <sz val="10"/>
      <name val="Arial"/>
      <family val="2"/>
      <charset val="204"/>
    </font>
    <font>
      <sz val="11"/>
      <color indexed="8"/>
      <name val="Times New Roman"/>
      <family val="1"/>
      <charset val="204"/>
    </font>
    <font>
      <b/>
      <sz val="16"/>
      <color indexed="8"/>
      <name val="Times New Roman"/>
      <family val="1"/>
      <charset val="204"/>
    </font>
    <font>
      <b/>
      <sz val="12"/>
      <name val="Times New Roman"/>
      <family val="1"/>
      <charset val="204"/>
    </font>
    <font>
      <sz val="14"/>
      <name val="Times New Roman"/>
      <family val="1"/>
      <charset val="204"/>
    </font>
    <font>
      <sz val="10"/>
      <name val="Arial Cyr"/>
      <charset val="204"/>
    </font>
    <font>
      <sz val="12"/>
      <name val="Times New Roman"/>
      <family val="2"/>
      <charset val="204"/>
    </font>
    <font>
      <sz val="8"/>
      <name val="Times New Roman"/>
      <family val="2"/>
      <charset val="204"/>
    </font>
    <font>
      <b/>
      <sz val="14"/>
      <name val="Times New Roman"/>
      <family val="1"/>
      <charset val="204"/>
    </font>
    <font>
      <sz val="12"/>
      <color indexed="8"/>
      <name val="Calibri"/>
      <family val="2"/>
      <charset val="204"/>
    </font>
    <font>
      <b/>
      <sz val="11"/>
      <color indexed="8"/>
      <name val="Calibri"/>
      <family val="2"/>
      <charset val="204"/>
    </font>
    <font>
      <sz val="8"/>
      <name val="Calibri"/>
      <family val="2"/>
      <charset val="204"/>
    </font>
    <font>
      <b/>
      <sz val="11"/>
      <color indexed="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6"/>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
      <patternFill patternType="solid">
        <fgColor indexed="44"/>
        <bgColor indexed="64"/>
      </patternFill>
    </fill>
    <fill>
      <patternFill patternType="solid">
        <fgColor indexed="13"/>
        <bgColor indexed="64"/>
      </patternFill>
    </fill>
  </fills>
  <borders count="57">
    <border>
      <left/>
      <right/>
      <top/>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hair">
        <color indexed="64"/>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style="thin">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diagonal/>
    </border>
    <border>
      <left/>
      <right/>
      <top style="hair">
        <color indexed="64"/>
      </top>
      <bottom/>
      <diagonal/>
    </border>
    <border>
      <left/>
      <right style="medium">
        <color indexed="64"/>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2">
    <xf numFmtId="0" fontId="0" fillId="0" borderId="0"/>
    <xf numFmtId="0" fontId="16" fillId="0" borderId="0"/>
    <xf numFmtId="0" fontId="21" fillId="0" borderId="0"/>
    <xf numFmtId="0" fontId="4" fillId="0" borderId="0"/>
    <xf numFmtId="0" fontId="2" fillId="0" borderId="0"/>
    <xf numFmtId="0" fontId="5" fillId="0" borderId="0"/>
    <xf numFmtId="0" fontId="3" fillId="0" borderId="0"/>
    <xf numFmtId="0" fontId="2" fillId="0" borderId="0"/>
    <xf numFmtId="0" fontId="1" fillId="0" borderId="0"/>
    <xf numFmtId="43" fontId="14" fillId="0" borderId="0" applyFont="0" applyFill="0" applyBorder="0" applyAlignment="0" applyProtection="0"/>
    <xf numFmtId="165" fontId="16" fillId="0" borderId="0" applyFont="0" applyFill="0" applyBorder="0" applyAlignment="0" applyProtection="0"/>
    <xf numFmtId="43" fontId="21" fillId="0" borderId="0" applyFont="0" applyFill="0" applyBorder="0" applyAlignment="0" applyProtection="0"/>
  </cellStyleXfs>
  <cellXfs count="501">
    <xf numFmtId="0" fontId="0" fillId="0" borderId="0" xfId="0"/>
    <xf numFmtId="0" fontId="0" fillId="0" borderId="0" xfId="0"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0" fontId="0" fillId="0" borderId="0" xfId="0" applyAlignment="1">
      <alignment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0" xfId="0" applyFont="1" applyAlignment="1">
      <alignment vertical="center"/>
    </xf>
    <xf numFmtId="0" fontId="6" fillId="2"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164" fontId="9" fillId="3" borderId="5" xfId="0" applyNumberFormat="1" applyFont="1" applyFill="1" applyBorder="1" applyAlignment="1">
      <alignment horizontal="right" vertical="center" wrapText="1"/>
    </xf>
    <xf numFmtId="0" fontId="6" fillId="3" borderId="2" xfId="0" applyFont="1" applyFill="1" applyBorder="1" applyAlignment="1">
      <alignment horizontal="center" vertical="center" wrapText="1"/>
    </xf>
    <xf numFmtId="164" fontId="6" fillId="3" borderId="6" xfId="0" applyNumberFormat="1" applyFont="1" applyFill="1" applyBorder="1" applyAlignment="1">
      <alignment horizontal="right" vertical="center" wrapText="1"/>
    </xf>
    <xf numFmtId="0" fontId="6" fillId="0" borderId="0" xfId="0" applyFont="1" applyAlignment="1">
      <alignment horizontal="center" vertical="center"/>
    </xf>
    <xf numFmtId="0" fontId="6" fillId="0" borderId="7" xfId="0" applyFont="1" applyBorder="1" applyAlignment="1">
      <alignment horizontal="center" vertical="center"/>
    </xf>
    <xf numFmtId="0" fontId="6" fillId="0" borderId="0" xfId="0" applyFont="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164" fontId="6" fillId="3" borderId="9" xfId="0" applyNumberFormat="1" applyFont="1" applyFill="1" applyBorder="1" applyAlignment="1">
      <alignment horizontal="right" vertical="center" wrapText="1"/>
    </xf>
    <xf numFmtId="0" fontId="15" fillId="0" borderId="7"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6" fillId="0" borderId="0" xfId="0" applyFont="1" applyAlignment="1">
      <alignment horizontal="left" vertical="center"/>
    </xf>
    <xf numFmtId="0" fontId="6" fillId="0" borderId="8" xfId="0" applyFont="1" applyBorder="1" applyAlignment="1">
      <alignment horizontal="center" vertical="center" wrapText="1"/>
    </xf>
    <xf numFmtId="0" fontId="11" fillId="0" borderId="9" xfId="0" applyFont="1" applyFill="1" applyBorder="1" applyAlignment="1">
      <alignment horizontal="left" vertical="center" wrapText="1"/>
    </xf>
    <xf numFmtId="0" fontId="6" fillId="0" borderId="0" xfId="0" applyFont="1" applyAlignment="1">
      <alignment wrapText="1"/>
    </xf>
    <xf numFmtId="0" fontId="6" fillId="0" borderId="0" xfId="0" applyFont="1" applyAlignment="1">
      <alignment horizontal="left"/>
    </xf>
    <xf numFmtId="0" fontId="17" fillId="0" borderId="0" xfId="0" applyFont="1" applyAlignment="1">
      <alignment horizontal="left" vertical="center"/>
    </xf>
    <xf numFmtId="0" fontId="6" fillId="0" borderId="7" xfId="0" applyFont="1" applyBorder="1" applyAlignment="1">
      <alignment horizontal="center" vertical="center" wrapText="1"/>
    </xf>
    <xf numFmtId="0" fontId="11" fillId="0" borderId="10" xfId="0" applyFont="1" applyFill="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6" xfId="0" applyFont="1" applyFill="1" applyBorder="1" applyAlignment="1">
      <alignment horizontal="left" vertical="center" wrapText="1"/>
    </xf>
    <xf numFmtId="0" fontId="7" fillId="0" borderId="0" xfId="0" applyFont="1" applyAlignment="1">
      <alignment horizontal="right" vertical="center"/>
    </xf>
    <xf numFmtId="0" fontId="7" fillId="0" borderId="7" xfId="0" applyFont="1" applyBorder="1" applyAlignment="1">
      <alignment horizontal="center" vertical="center" wrapText="1"/>
    </xf>
    <xf numFmtId="4" fontId="6" fillId="0" borderId="9" xfId="0" applyNumberFormat="1" applyFont="1" applyBorder="1" applyAlignment="1">
      <alignment horizontal="right" vertical="center" wrapText="1"/>
    </xf>
    <xf numFmtId="4" fontId="6" fillId="0" borderId="10" xfId="0" applyNumberFormat="1" applyFont="1" applyBorder="1" applyAlignment="1">
      <alignment horizontal="right" vertical="center" wrapText="1"/>
    </xf>
    <xf numFmtId="4" fontId="6" fillId="0" borderId="11" xfId="0" applyNumberFormat="1" applyFont="1" applyBorder="1" applyAlignment="1">
      <alignment horizontal="right" vertical="center" wrapText="1"/>
    </xf>
    <xf numFmtId="0" fontId="7" fillId="0" borderId="6"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7" xfId="0" applyFont="1" applyFill="1" applyBorder="1" applyAlignment="1">
      <alignment horizontal="center" vertical="center" wrapText="1"/>
    </xf>
    <xf numFmtId="4" fontId="6" fillId="4" borderId="10" xfId="0" applyNumberFormat="1" applyFont="1" applyFill="1" applyBorder="1" applyAlignment="1">
      <alignment horizontal="right" vertical="center" wrapText="1"/>
    </xf>
    <xf numFmtId="4" fontId="6" fillId="0" borderId="10" xfId="0" applyNumberFormat="1" applyFont="1" applyBorder="1" applyAlignment="1">
      <alignment horizontal="right" vertical="center"/>
    </xf>
    <xf numFmtId="4" fontId="6" fillId="4" borderId="7" xfId="0" applyNumberFormat="1" applyFont="1" applyFill="1" applyBorder="1" applyAlignment="1">
      <alignment horizontal="right" vertical="center" wrapText="1"/>
    </xf>
    <xf numFmtId="4" fontId="6" fillId="0" borderId="11" xfId="0" applyNumberFormat="1" applyFont="1" applyBorder="1" applyAlignment="1">
      <alignment horizontal="right" vertical="center"/>
    </xf>
    <xf numFmtId="0" fontId="6" fillId="0" borderId="0" xfId="0" applyFont="1" applyAlignment="1">
      <alignment horizontal="right" vertical="center"/>
    </xf>
    <xf numFmtId="0" fontId="6" fillId="0" borderId="12" xfId="0" applyFont="1" applyBorder="1" applyAlignment="1">
      <alignment horizontal="right" vertical="center"/>
    </xf>
    <xf numFmtId="0" fontId="6" fillId="0" borderId="0" xfId="0" applyFont="1" applyBorder="1" applyAlignment="1">
      <alignment horizontal="right" vertical="center"/>
    </xf>
    <xf numFmtId="0" fontId="6" fillId="0" borderId="0" xfId="0" applyFont="1" applyBorder="1" applyAlignment="1">
      <alignment horizontal="center" vertical="center"/>
    </xf>
    <xf numFmtId="0" fontId="6" fillId="0" borderId="13" xfId="0" applyFont="1" applyBorder="1" applyAlignment="1">
      <alignment horizontal="center" vertical="center" wrapText="1"/>
    </xf>
    <xf numFmtId="4" fontId="6" fillId="4" borderId="14" xfId="0" applyNumberFormat="1" applyFont="1" applyFill="1" applyBorder="1" applyAlignment="1">
      <alignment horizontal="right" vertical="center" wrapText="1"/>
    </xf>
    <xf numFmtId="4" fontId="6" fillId="0" borderId="14" xfId="0" applyNumberFormat="1" applyFont="1" applyBorder="1" applyAlignment="1">
      <alignment horizontal="right" vertical="center" wrapText="1"/>
    </xf>
    <xf numFmtId="4" fontId="6" fillId="0" borderId="15" xfId="0" applyNumberFormat="1" applyFont="1" applyBorder="1" applyAlignment="1">
      <alignment horizontal="right" vertical="center" wrapText="1"/>
    </xf>
    <xf numFmtId="4" fontId="6" fillId="4" borderId="13" xfId="0" applyNumberFormat="1" applyFont="1" applyFill="1" applyBorder="1" applyAlignment="1">
      <alignment horizontal="right" vertical="center" wrapText="1"/>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15" fillId="0" borderId="10" xfId="9" applyNumberFormat="1" applyFont="1" applyFill="1" applyBorder="1" applyAlignment="1">
      <alignment horizontal="right" vertical="center" wrapText="1"/>
    </xf>
    <xf numFmtId="4" fontId="15" fillId="0" borderId="10" xfId="9" applyNumberFormat="1" applyFont="1" applyBorder="1" applyAlignment="1">
      <alignment horizontal="right" vertical="center" wrapText="1"/>
    </xf>
    <xf numFmtId="4" fontId="15" fillId="0" borderId="6" xfId="9" applyNumberFormat="1" applyFont="1" applyFill="1" applyBorder="1" applyAlignment="1">
      <alignment horizontal="right" vertical="center" wrapText="1"/>
    </xf>
    <xf numFmtId="4" fontId="6" fillId="0" borderId="10" xfId="0" applyNumberFormat="1" applyFont="1" applyBorder="1" applyAlignment="1">
      <alignment vertical="center" wrapText="1"/>
    </xf>
    <xf numFmtId="4" fontId="15" fillId="0" borderId="10" xfId="9" applyNumberFormat="1" applyFont="1" applyBorder="1" applyAlignment="1">
      <alignment vertical="center" wrapText="1"/>
    </xf>
    <xf numFmtId="4" fontId="6" fillId="0" borderId="11" xfId="0" applyNumberFormat="1" applyFont="1" applyBorder="1" applyAlignment="1">
      <alignment vertical="center" wrapText="1"/>
    </xf>
    <xf numFmtId="4" fontId="15" fillId="0" borderId="10" xfId="9" applyNumberFormat="1" applyFont="1" applyFill="1" applyBorder="1" applyAlignment="1">
      <alignment vertical="center" wrapText="1"/>
    </xf>
    <xf numFmtId="0" fontId="6" fillId="0" borderId="0" xfId="0" applyFont="1" applyAlignment="1">
      <alignment horizontal="justify" vertical="center"/>
    </xf>
    <xf numFmtId="0" fontId="9" fillId="0" borderId="0" xfId="0" applyFont="1" applyAlignment="1">
      <alignment horizontal="justify" vertical="center" wrapText="1"/>
    </xf>
    <xf numFmtId="0" fontId="9" fillId="0" borderId="0"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0" xfId="0" applyFont="1" applyBorder="1" applyAlignment="1">
      <alignment horizontal="justify" vertical="center" wrapText="1"/>
    </xf>
    <xf numFmtId="4" fontId="11" fillId="0" borderId="5" xfId="0" applyNumberFormat="1" applyFont="1" applyBorder="1" applyAlignment="1">
      <alignment horizontal="justify" vertical="center" wrapText="1"/>
    </xf>
    <xf numFmtId="4" fontId="11" fillId="0" borderId="10" xfId="0" applyNumberFormat="1" applyFont="1" applyFill="1" applyBorder="1" applyAlignment="1">
      <alignment horizontal="justify" vertical="center" wrapText="1"/>
    </xf>
    <xf numFmtId="4" fontId="11" fillId="0" borderId="14" xfId="0" applyNumberFormat="1" applyFont="1" applyFill="1" applyBorder="1" applyAlignment="1">
      <alignment horizontal="justify" vertical="center" wrapText="1"/>
    </xf>
    <xf numFmtId="0" fontId="6" fillId="0" borderId="0" xfId="0" applyFont="1" applyBorder="1" applyAlignment="1">
      <alignment horizontal="justify" vertical="center"/>
    </xf>
    <xf numFmtId="0" fontId="6" fillId="0" borderId="16" xfId="0" applyFont="1" applyBorder="1" applyAlignment="1">
      <alignment horizontal="center" vertical="center" wrapText="1"/>
    </xf>
    <xf numFmtId="0" fontId="6" fillId="0" borderId="3" xfId="0" applyFont="1" applyBorder="1" applyAlignment="1">
      <alignment horizontal="center" vertical="center" wrapText="1"/>
    </xf>
    <xf numFmtId="4" fontId="11" fillId="0" borderId="17" xfId="0" applyNumberFormat="1" applyFont="1" applyFill="1" applyBorder="1" applyAlignment="1">
      <alignment horizontal="justify" vertical="center" wrapText="1"/>
    </xf>
    <xf numFmtId="0" fontId="9" fillId="0" borderId="3" xfId="0" applyFont="1" applyBorder="1" applyAlignment="1">
      <alignment horizontal="center" vertical="center" wrapText="1"/>
    </xf>
    <xf numFmtId="4" fontId="19" fillId="0" borderId="17" xfId="0" applyNumberFormat="1" applyFont="1" applyFill="1" applyBorder="1" applyAlignment="1">
      <alignment horizontal="justify" vertical="center" wrapText="1"/>
    </xf>
    <xf numFmtId="0" fontId="9" fillId="0" borderId="0" xfId="0" applyFont="1" applyAlignment="1">
      <alignment horizontal="center" vertical="center"/>
    </xf>
    <xf numFmtId="4" fontId="6" fillId="4" borderId="8" xfId="0" applyNumberFormat="1" applyFont="1" applyFill="1" applyBorder="1" applyAlignment="1">
      <alignment horizontal="right" vertical="center" wrapText="1"/>
    </xf>
    <xf numFmtId="4" fontId="6" fillId="0" borderId="18" xfId="0" applyNumberFormat="1" applyFont="1" applyBorder="1" applyAlignment="1">
      <alignment horizontal="right" vertical="center" wrapText="1"/>
    </xf>
    <xf numFmtId="4" fontId="9" fillId="5" borderId="2" xfId="0" applyNumberFormat="1" applyFont="1" applyFill="1" applyBorder="1" applyAlignment="1">
      <alignment horizontal="right" vertical="center" wrapText="1"/>
    </xf>
    <xf numFmtId="4" fontId="9" fillId="5" borderId="6" xfId="0" applyNumberFormat="1" applyFont="1" applyFill="1" applyBorder="1" applyAlignment="1">
      <alignment horizontal="right" vertical="center" wrapText="1"/>
    </xf>
    <xf numFmtId="4" fontId="9" fillId="5" borderId="1" xfId="0" applyNumberFormat="1" applyFont="1" applyFill="1" applyBorder="1" applyAlignment="1">
      <alignment horizontal="right" vertical="center" wrapText="1"/>
    </xf>
    <xf numFmtId="4" fontId="6" fillId="4" borderId="3" xfId="0" applyNumberFormat="1" applyFont="1" applyFill="1" applyBorder="1" applyAlignment="1">
      <alignment horizontal="right" vertical="center" wrapText="1"/>
    </xf>
    <xf numFmtId="4" fontId="6" fillId="0" borderId="19" xfId="0" applyNumberFormat="1" applyFont="1" applyBorder="1" applyAlignment="1">
      <alignment horizontal="right" vertical="center" wrapText="1"/>
    </xf>
    <xf numFmtId="4" fontId="6" fillId="0" borderId="20" xfId="0" applyNumberFormat="1" applyFont="1" applyBorder="1" applyAlignment="1">
      <alignment horizontal="right" vertical="center" wrapText="1"/>
    </xf>
    <xf numFmtId="0" fontId="8" fillId="0" borderId="0" xfId="0" applyFont="1" applyAlignme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4" borderId="2" xfId="0" applyFont="1" applyFill="1" applyBorder="1" applyAlignment="1">
      <alignment horizontal="center" vertical="center" wrapText="1"/>
    </xf>
    <xf numFmtId="4" fontId="15" fillId="0" borderId="9" xfId="9" applyNumberFormat="1" applyFont="1" applyBorder="1" applyAlignment="1">
      <alignment horizontal="right" vertical="center" wrapText="1"/>
    </xf>
    <xf numFmtId="4" fontId="15" fillId="0" borderId="9" xfId="9" applyNumberFormat="1" applyFont="1" applyFill="1" applyBorder="1" applyAlignment="1">
      <alignment horizontal="right" vertical="center" wrapText="1"/>
    </xf>
    <xf numFmtId="4" fontId="15" fillId="0" borderId="9" xfId="9" applyNumberFormat="1" applyFont="1" applyBorder="1" applyAlignment="1">
      <alignment vertical="center" wrapText="1"/>
    </xf>
    <xf numFmtId="4" fontId="15" fillId="0" borderId="9" xfId="9" applyNumberFormat="1" applyFont="1" applyFill="1" applyBorder="1" applyAlignment="1">
      <alignment vertical="center" wrapText="1"/>
    </xf>
    <xf numFmtId="4" fontId="15" fillId="0" borderId="6" xfId="9" applyNumberFormat="1" applyFont="1" applyBorder="1" applyAlignment="1">
      <alignment horizontal="right" vertical="center" wrapText="1"/>
    </xf>
    <xf numFmtId="0" fontId="15" fillId="0" borderId="25"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6" xfId="0" applyFont="1" applyFill="1" applyBorder="1" applyAlignment="1">
      <alignment horizontal="center" vertical="center" wrapText="1"/>
    </xf>
    <xf numFmtId="0" fontId="15" fillId="0" borderId="27" xfId="0" applyFont="1" applyFill="1" applyBorder="1" applyAlignment="1">
      <alignment horizontal="center" vertical="center" wrapText="1"/>
    </xf>
    <xf numFmtId="4" fontId="15" fillId="0" borderId="18" xfId="9" applyNumberFormat="1" applyFont="1" applyBorder="1" applyAlignment="1">
      <alignment horizontal="right" vertical="center" wrapText="1"/>
    </xf>
    <xf numFmtId="4" fontId="15" fillId="0" borderId="11" xfId="9" applyNumberFormat="1" applyFont="1" applyBorder="1" applyAlignment="1">
      <alignment horizontal="right" vertical="center" wrapText="1"/>
    </xf>
    <xf numFmtId="4" fontId="15" fillId="0" borderId="11" xfId="9" applyNumberFormat="1" applyFont="1" applyFill="1" applyBorder="1" applyAlignment="1">
      <alignment horizontal="right" vertical="center" wrapText="1"/>
    </xf>
    <xf numFmtId="4" fontId="15" fillId="0" borderId="1" xfId="9" applyNumberFormat="1" applyFont="1" applyFill="1" applyBorder="1" applyAlignment="1">
      <alignment horizontal="right" vertical="center" wrapText="1"/>
    </xf>
    <xf numFmtId="164" fontId="9" fillId="3" borderId="4" xfId="0" applyNumberFormat="1" applyFont="1" applyFill="1" applyBorder="1" applyAlignment="1">
      <alignment horizontal="right" vertical="center" wrapText="1"/>
    </xf>
    <xf numFmtId="164" fontId="9" fillId="3" borderId="28" xfId="0" applyNumberFormat="1" applyFont="1" applyFill="1" applyBorder="1" applyAlignment="1">
      <alignment horizontal="right" vertical="center" wrapText="1"/>
    </xf>
    <xf numFmtId="164" fontId="6" fillId="3" borderId="8" xfId="0" applyNumberFormat="1" applyFont="1" applyFill="1" applyBorder="1" applyAlignment="1">
      <alignment horizontal="right" vertical="center" wrapText="1"/>
    </xf>
    <xf numFmtId="164" fontId="6" fillId="3" borderId="18" xfId="0" applyNumberFormat="1" applyFont="1" applyFill="1" applyBorder="1" applyAlignment="1">
      <alignment horizontal="right" vertical="center" wrapText="1"/>
    </xf>
    <xf numFmtId="164" fontId="6" fillId="3" borderId="2" xfId="0" applyNumberFormat="1" applyFont="1" applyFill="1" applyBorder="1" applyAlignment="1">
      <alignment horizontal="right" vertical="center" wrapText="1"/>
    </xf>
    <xf numFmtId="164" fontId="6" fillId="3" borderId="1" xfId="0" applyNumberFormat="1" applyFont="1" applyFill="1" applyBorder="1" applyAlignment="1">
      <alignment horizontal="right" vertical="center" wrapText="1"/>
    </xf>
    <xf numFmtId="4" fontId="15" fillId="0" borderId="1" xfId="9" applyNumberFormat="1" applyFont="1" applyBorder="1" applyAlignment="1">
      <alignment horizontal="right" vertical="center" wrapText="1"/>
    </xf>
    <xf numFmtId="4" fontId="6" fillId="3" borderId="10" xfId="0" applyNumberFormat="1" applyFont="1" applyFill="1" applyBorder="1" applyAlignment="1">
      <alignment vertical="center" wrapText="1"/>
    </xf>
    <xf numFmtId="4" fontId="6" fillId="0" borderId="6" xfId="0" applyNumberFormat="1" applyFont="1" applyBorder="1" applyAlignment="1">
      <alignment vertical="center" wrapText="1"/>
    </xf>
    <xf numFmtId="0" fontId="15" fillId="0" borderId="25" xfId="0" applyFont="1" applyFill="1" applyBorder="1" applyAlignment="1">
      <alignment horizontal="center" vertical="center" wrapText="1"/>
    </xf>
    <xf numFmtId="4" fontId="15" fillId="0" borderId="18" xfId="9" applyNumberFormat="1" applyFont="1" applyFill="1" applyBorder="1" applyAlignment="1">
      <alignment vertical="center" wrapText="1"/>
    </xf>
    <xf numFmtId="4" fontId="15" fillId="0" borderId="11" xfId="9" applyNumberFormat="1" applyFont="1" applyFill="1" applyBorder="1" applyAlignment="1">
      <alignment vertical="center" wrapText="1"/>
    </xf>
    <xf numFmtId="4" fontId="15" fillId="0" borderId="11" xfId="9" applyNumberFormat="1" applyFont="1" applyBorder="1" applyAlignment="1">
      <alignment vertical="center" wrapText="1"/>
    </xf>
    <xf numFmtId="4" fontId="6" fillId="3" borderId="7" xfId="0" applyNumberFormat="1" applyFont="1" applyFill="1" applyBorder="1" applyAlignment="1">
      <alignment vertical="center" wrapText="1"/>
    </xf>
    <xf numFmtId="4" fontId="6" fillId="3" borderId="11" xfId="0" applyNumberFormat="1" applyFont="1" applyFill="1" applyBorder="1" applyAlignment="1">
      <alignment vertical="center" wrapText="1"/>
    </xf>
    <xf numFmtId="4" fontId="6" fillId="0" borderId="7" xfId="0" applyNumberFormat="1" applyFont="1" applyBorder="1" applyAlignment="1">
      <alignment vertical="center" wrapText="1"/>
    </xf>
    <xf numFmtId="4" fontId="6" fillId="0" borderId="2" xfId="0" applyNumberFormat="1" applyFont="1" applyBorder="1" applyAlignment="1">
      <alignment vertical="center" wrapText="1"/>
    </xf>
    <xf numFmtId="4" fontId="6" fillId="0" borderId="1" xfId="0" applyNumberFormat="1" applyFont="1" applyBorder="1" applyAlignment="1">
      <alignment vertical="center" wrapText="1"/>
    </xf>
    <xf numFmtId="4" fontId="15" fillId="0" borderId="18" xfId="9" applyNumberFormat="1" applyFont="1" applyBorder="1" applyAlignment="1">
      <alignment vertical="center" wrapText="1"/>
    </xf>
    <xf numFmtId="0" fontId="6" fillId="3" borderId="13" xfId="0" applyFont="1" applyFill="1" applyBorder="1" applyAlignment="1">
      <alignment horizontal="center" vertical="center" wrapText="1"/>
    </xf>
    <xf numFmtId="4" fontId="6" fillId="3" borderId="13" xfId="0" applyNumberFormat="1" applyFont="1" applyFill="1" applyBorder="1" applyAlignment="1">
      <alignment vertical="center" wrapText="1"/>
    </xf>
    <xf numFmtId="4" fontId="6" fillId="3" borderId="14" xfId="0" applyNumberFormat="1" applyFont="1" applyFill="1" applyBorder="1" applyAlignment="1">
      <alignment vertical="center" wrapText="1"/>
    </xf>
    <xf numFmtId="4" fontId="6" fillId="3" borderId="15" xfId="0" applyNumberFormat="1" applyFont="1" applyFill="1" applyBorder="1" applyAlignment="1">
      <alignment vertical="center" wrapText="1"/>
    </xf>
    <xf numFmtId="0" fontId="6" fillId="0" borderId="29" xfId="0" applyFont="1" applyBorder="1" applyAlignment="1">
      <alignment horizontal="center" vertical="center"/>
    </xf>
    <xf numFmtId="4" fontId="6" fillId="0" borderId="29" xfId="0" applyNumberFormat="1" applyFont="1" applyBorder="1" applyAlignment="1">
      <alignment vertical="center" wrapText="1"/>
    </xf>
    <xf numFmtId="4" fontId="6" fillId="0" borderId="30" xfId="0" applyNumberFormat="1" applyFont="1" applyBorder="1" applyAlignment="1">
      <alignment vertical="center" wrapText="1"/>
    </xf>
    <xf numFmtId="4" fontId="6" fillId="0" borderId="31" xfId="0" applyNumberFormat="1" applyFont="1" applyBorder="1" applyAlignment="1">
      <alignment vertical="center" wrapText="1"/>
    </xf>
    <xf numFmtId="4" fontId="9" fillId="0" borderId="3" xfId="0" applyNumberFormat="1" applyFont="1" applyBorder="1" applyAlignment="1">
      <alignment vertical="center"/>
    </xf>
    <xf numFmtId="4" fontId="9" fillId="0" borderId="19" xfId="0" applyNumberFormat="1" applyFont="1" applyBorder="1" applyAlignment="1">
      <alignment vertical="center"/>
    </xf>
    <xf numFmtId="4" fontId="9" fillId="0" borderId="20" xfId="0" applyNumberFormat="1" applyFont="1" applyBorder="1" applyAlignment="1">
      <alignment vertical="center"/>
    </xf>
    <xf numFmtId="0" fontId="15" fillId="0" borderId="32" xfId="0" applyFont="1" applyFill="1" applyBorder="1" applyAlignment="1">
      <alignment horizontal="center" vertical="center" wrapText="1"/>
    </xf>
    <xf numFmtId="4" fontId="15" fillId="0" borderId="14" xfId="9" applyNumberFormat="1" applyFont="1" applyFill="1" applyBorder="1" applyAlignment="1">
      <alignment vertical="center" wrapText="1"/>
    </xf>
    <xf numFmtId="4" fontId="15" fillId="0" borderId="15" xfId="9" applyNumberFormat="1" applyFont="1" applyFill="1" applyBorder="1" applyAlignment="1">
      <alignment vertical="center" wrapText="1"/>
    </xf>
    <xf numFmtId="4" fontId="15" fillId="0" borderId="14" xfId="9" applyNumberFormat="1" applyFont="1" applyBorder="1" applyAlignment="1">
      <alignment vertical="center" wrapText="1"/>
    </xf>
    <xf numFmtId="4" fontId="15" fillId="0" borderId="15" xfId="9" applyNumberFormat="1" applyFont="1" applyBorder="1" applyAlignment="1">
      <alignment vertical="center" wrapText="1"/>
    </xf>
    <xf numFmtId="0" fontId="6" fillId="3" borderId="29" xfId="0" applyFont="1" applyFill="1" applyBorder="1" applyAlignment="1">
      <alignment horizontal="center" vertical="center" wrapText="1"/>
    </xf>
    <xf numFmtId="4" fontId="6" fillId="3" borderId="29" xfId="0" applyNumberFormat="1" applyFont="1" applyFill="1" applyBorder="1" applyAlignment="1">
      <alignment vertical="center" wrapText="1"/>
    </xf>
    <xf numFmtId="4" fontId="6" fillId="3" borderId="30" xfId="0" applyNumberFormat="1" applyFont="1" applyFill="1" applyBorder="1" applyAlignment="1">
      <alignment vertical="center" wrapText="1"/>
    </xf>
    <xf numFmtId="4" fontId="6" fillId="3" borderId="31" xfId="0" applyNumberFormat="1" applyFont="1" applyFill="1" applyBorder="1" applyAlignment="1">
      <alignment vertical="center" wrapText="1"/>
    </xf>
    <xf numFmtId="0" fontId="9" fillId="3" borderId="3" xfId="0" applyFont="1" applyFill="1" applyBorder="1" applyAlignment="1">
      <alignment horizontal="center" vertical="center" wrapText="1"/>
    </xf>
    <xf numFmtId="4" fontId="9" fillId="3" borderId="3" xfId="0" applyNumberFormat="1" applyFont="1" applyFill="1" applyBorder="1" applyAlignment="1">
      <alignment vertical="center" wrapText="1"/>
    </xf>
    <xf numFmtId="4" fontId="9" fillId="3" borderId="19" xfId="0" applyNumberFormat="1" applyFont="1" applyFill="1" applyBorder="1" applyAlignment="1">
      <alignment vertical="center" wrapText="1"/>
    </xf>
    <xf numFmtId="4" fontId="9" fillId="3" borderId="20" xfId="0" applyNumberFormat="1" applyFont="1" applyFill="1" applyBorder="1" applyAlignment="1">
      <alignment vertical="center" wrapText="1"/>
    </xf>
    <xf numFmtId="4" fontId="15" fillId="4" borderId="8" xfId="9" applyNumberFormat="1" applyFont="1" applyFill="1" applyBorder="1" applyAlignment="1">
      <alignment horizontal="right" vertical="center" wrapText="1"/>
    </xf>
    <xf numFmtId="4" fontId="15" fillId="4" borderId="7" xfId="9" applyNumberFormat="1" applyFont="1" applyFill="1" applyBorder="1" applyAlignment="1">
      <alignment horizontal="right" vertical="center" wrapText="1"/>
    </xf>
    <xf numFmtId="4" fontId="15" fillId="4" borderId="2" xfId="9" applyNumberFormat="1" applyFont="1" applyFill="1" applyBorder="1" applyAlignment="1">
      <alignment horizontal="right" vertical="center" wrapText="1"/>
    </xf>
    <xf numFmtId="4" fontId="15" fillId="4" borderId="8" xfId="9" applyNumberFormat="1" applyFont="1" applyFill="1" applyBorder="1" applyAlignment="1">
      <alignment vertical="center" wrapText="1"/>
    </xf>
    <xf numFmtId="4" fontId="15" fillId="4" borderId="7" xfId="9" applyNumberFormat="1" applyFont="1" applyFill="1" applyBorder="1" applyAlignment="1">
      <alignment vertical="center" wrapText="1"/>
    </xf>
    <xf numFmtId="4" fontId="15" fillId="4" borderId="13" xfId="9" applyNumberFormat="1" applyFont="1" applyFill="1" applyBorder="1" applyAlignment="1">
      <alignment vertical="center" wrapText="1"/>
    </xf>
    <xf numFmtId="0" fontId="0" fillId="0" borderId="0" xfId="0" applyFill="1" applyAlignment="1">
      <alignment vertical="center"/>
    </xf>
    <xf numFmtId="0" fontId="6" fillId="0" borderId="0" xfId="0" applyFont="1" applyFill="1" applyAlignment="1">
      <alignment horizontal="center" vertical="center"/>
    </xf>
    <xf numFmtId="0" fontId="6" fillId="0" borderId="0" xfId="0" applyFont="1" applyFill="1" applyAlignment="1">
      <alignment horizontal="left" vertical="center" wrapText="1"/>
    </xf>
    <xf numFmtId="0" fontId="6" fillId="0" borderId="0" xfId="0" applyFont="1" applyFill="1" applyAlignment="1">
      <alignment horizontal="center" vertical="center" wrapText="1"/>
    </xf>
    <xf numFmtId="0" fontId="6" fillId="0" borderId="0" xfId="0" applyFont="1" applyFill="1" applyAlignment="1">
      <alignment vertical="center" wrapText="1"/>
    </xf>
    <xf numFmtId="0" fontId="6" fillId="0" borderId="0" xfId="0" applyFont="1" applyFill="1" applyAlignment="1">
      <alignment horizontal="left" vertical="center"/>
    </xf>
    <xf numFmtId="0" fontId="6" fillId="0" borderId="0" xfId="0" applyFont="1" applyFill="1" applyAlignment="1">
      <alignment vertical="center"/>
    </xf>
    <xf numFmtId="0" fontId="0" fillId="0" borderId="0" xfId="0" applyFill="1" applyAlignment="1">
      <alignment horizontal="center" vertical="center"/>
    </xf>
    <xf numFmtId="0" fontId="9" fillId="0" borderId="0" xfId="0" applyFont="1" applyFill="1" applyAlignment="1">
      <alignment vertical="center"/>
    </xf>
    <xf numFmtId="0" fontId="0" fillId="0" borderId="0" xfId="0" applyFill="1" applyAlignment="1">
      <alignment horizontal="left" vertical="center"/>
    </xf>
    <xf numFmtId="0" fontId="9" fillId="0" borderId="33" xfId="0" applyFont="1" applyFill="1" applyBorder="1" applyAlignment="1">
      <alignment horizontal="center" vertical="center" wrapText="1"/>
    </xf>
    <xf numFmtId="166" fontId="11" fillId="0" borderId="33" xfId="0" applyNumberFormat="1" applyFont="1" applyFill="1" applyBorder="1" applyAlignment="1">
      <alignment horizontal="center" vertical="center" wrapText="1"/>
    </xf>
    <xf numFmtId="164" fontId="11" fillId="0" borderId="33" xfId="0" applyNumberFormat="1" applyFont="1" applyFill="1" applyBorder="1" applyAlignment="1">
      <alignment horizontal="center" vertical="center" wrapText="1"/>
    </xf>
    <xf numFmtId="0" fontId="0" fillId="0" borderId="33" xfId="0" applyFill="1" applyBorder="1" applyAlignment="1">
      <alignment horizontal="center" vertical="center"/>
    </xf>
    <xf numFmtId="0" fontId="6" fillId="0" borderId="33" xfId="0" applyFont="1" applyBorder="1" applyAlignment="1">
      <alignment horizontal="center" vertical="center" wrapText="1"/>
    </xf>
    <xf numFmtId="0" fontId="6" fillId="0" borderId="33" xfId="0" applyFont="1" applyFill="1" applyBorder="1" applyAlignment="1">
      <alignment vertical="center" wrapText="1"/>
    </xf>
    <xf numFmtId="0" fontId="6" fillId="0" borderId="33" xfId="0" applyFont="1" applyBorder="1" applyAlignment="1">
      <alignment horizontal="center" vertical="center"/>
    </xf>
    <xf numFmtId="0" fontId="6" fillId="0" borderId="33" xfId="0" applyFont="1" applyBorder="1" applyAlignment="1">
      <alignment horizontal="left" vertical="center" wrapText="1"/>
    </xf>
    <xf numFmtId="0" fontId="6" fillId="0" borderId="33" xfId="0" applyFont="1" applyBorder="1" applyAlignment="1">
      <alignment vertical="center" wrapText="1"/>
    </xf>
    <xf numFmtId="0" fontId="11" fillId="0" borderId="33" xfId="0" applyFont="1" applyFill="1" applyBorder="1" applyAlignment="1">
      <alignment horizontal="left" vertical="center" wrapText="1"/>
    </xf>
    <xf numFmtId="0" fontId="22" fillId="0" borderId="33" xfId="0" applyFont="1" applyFill="1" applyBorder="1" applyAlignment="1">
      <alignment horizontal="center" vertical="center" wrapText="1"/>
    </xf>
    <xf numFmtId="16" fontId="0" fillId="0" borderId="33" xfId="0" applyNumberFormat="1" applyFill="1" applyBorder="1" applyAlignment="1">
      <alignment horizontal="center" vertical="center"/>
    </xf>
    <xf numFmtId="166" fontId="0" fillId="0" borderId="33" xfId="0" applyNumberFormat="1" applyFill="1" applyBorder="1" applyAlignment="1">
      <alignment horizontal="center" vertical="center"/>
    </xf>
    <xf numFmtId="164" fontId="0" fillId="0" borderId="33" xfId="0" applyNumberFormat="1" applyFill="1" applyBorder="1" applyAlignment="1">
      <alignment horizontal="center" vertical="center"/>
    </xf>
    <xf numFmtId="164" fontId="9" fillId="0" borderId="33" xfId="0" applyNumberFormat="1" applyFont="1" applyFill="1" applyBorder="1" applyAlignment="1">
      <alignment horizontal="center" vertical="center"/>
    </xf>
    <xf numFmtId="164" fontId="19" fillId="0" borderId="33" xfId="0" applyNumberFormat="1"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left" vertical="center" wrapText="1"/>
    </xf>
    <xf numFmtId="0" fontId="6" fillId="0" borderId="33" xfId="0" applyFont="1" applyFill="1" applyBorder="1" applyAlignment="1">
      <alignment horizontal="left" vertical="top" wrapText="1"/>
    </xf>
    <xf numFmtId="0" fontId="6" fillId="0" borderId="33"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6" fillId="0" borderId="35" xfId="0" applyFont="1" applyBorder="1" applyAlignment="1">
      <alignment vertical="center" wrapText="1"/>
    </xf>
    <xf numFmtId="4" fontId="0" fillId="0" borderId="33" xfId="0" applyNumberFormat="1" applyFill="1" applyBorder="1" applyAlignment="1">
      <alignment horizontal="center" vertical="center"/>
    </xf>
    <xf numFmtId="0" fontId="15" fillId="0" borderId="0" xfId="0" applyFont="1" applyFill="1" applyAlignment="1">
      <alignment vertical="center" wrapText="1"/>
    </xf>
    <xf numFmtId="0" fontId="6" fillId="0" borderId="33" xfId="0" applyNumberFormat="1" applyFont="1" applyFill="1" applyBorder="1" applyAlignment="1">
      <alignment horizontal="center" vertical="center"/>
    </xf>
    <xf numFmtId="16" fontId="6" fillId="0" borderId="33"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wrapText="1"/>
    </xf>
    <xf numFmtId="166" fontId="11" fillId="0" borderId="35" xfId="0" applyNumberFormat="1" applyFont="1" applyFill="1" applyBorder="1" applyAlignment="1">
      <alignment horizontal="center" vertical="center" wrapText="1"/>
    </xf>
    <xf numFmtId="164" fontId="11" fillId="0" borderId="33" xfId="0" applyNumberFormat="1" applyFont="1" applyFill="1" applyBorder="1" applyAlignment="1">
      <alignment horizontal="center" vertical="center"/>
    </xf>
    <xf numFmtId="0" fontId="11" fillId="0" borderId="33" xfId="0" applyFont="1" applyFill="1" applyBorder="1" applyAlignment="1">
      <alignment horizontal="center" vertical="center"/>
    </xf>
    <xf numFmtId="164" fontId="19" fillId="0" borderId="33" xfId="0" applyNumberFormat="1" applyFont="1" applyFill="1" applyBorder="1" applyAlignment="1">
      <alignment horizontal="center" vertical="center"/>
    </xf>
    <xf numFmtId="0" fontId="25" fillId="0" borderId="0" xfId="5" applyFont="1"/>
    <xf numFmtId="0" fontId="6" fillId="0" borderId="33" xfId="5" applyFont="1" applyBorder="1" applyAlignment="1">
      <alignment horizontal="center" vertical="center"/>
    </xf>
    <xf numFmtId="0" fontId="11" fillId="0" borderId="33" xfId="5" applyFont="1" applyBorder="1" applyAlignment="1">
      <alignment horizontal="left" vertical="top" wrapText="1"/>
    </xf>
    <xf numFmtId="0" fontId="19" fillId="0" borderId="0" xfId="0" applyFont="1" applyAlignment="1">
      <alignment vertical="center" wrapText="1"/>
    </xf>
    <xf numFmtId="0" fontId="6" fillId="0" borderId="33" xfId="5" applyFont="1" applyBorder="1" applyAlignment="1">
      <alignment horizontal="left" vertical="center" wrapText="1"/>
    </xf>
    <xf numFmtId="0" fontId="11" fillId="0" borderId="33" xfId="5" applyFont="1" applyBorder="1" applyAlignment="1">
      <alignment horizontal="left" vertical="center" wrapText="1"/>
    </xf>
    <xf numFmtId="49" fontId="6" fillId="0" borderId="33" xfId="5" applyNumberFormat="1" applyFont="1" applyBorder="1" applyAlignment="1">
      <alignment horizontal="center" vertical="center"/>
    </xf>
    <xf numFmtId="49" fontId="6" fillId="0" borderId="33" xfId="5" applyNumberFormat="1" applyFont="1" applyBorder="1" applyAlignment="1">
      <alignment horizontal="center" vertical="center" wrapText="1"/>
    </xf>
    <xf numFmtId="0" fontId="9" fillId="0" borderId="33" xfId="5" applyFont="1" applyBorder="1" applyAlignment="1">
      <alignment horizontal="left" vertical="center" wrapText="1"/>
    </xf>
    <xf numFmtId="0" fontId="7" fillId="0" borderId="0" xfId="3" applyFont="1" applyAlignment="1">
      <alignment horizontal="center" vertical="center" wrapText="1"/>
    </xf>
    <xf numFmtId="0" fontId="7" fillId="0" borderId="0" xfId="3" applyFont="1" applyAlignment="1">
      <alignment vertical="center" wrapText="1"/>
    </xf>
    <xf numFmtId="0" fontId="15" fillId="0" borderId="0" xfId="3" applyFont="1" applyFill="1" applyAlignment="1">
      <alignment vertical="center" wrapText="1"/>
    </xf>
    <xf numFmtId="0" fontId="6" fillId="0" borderId="0" xfId="3" applyFont="1" applyAlignment="1">
      <alignment vertical="center"/>
    </xf>
    <xf numFmtId="0" fontId="6" fillId="0" borderId="0" xfId="3" applyFont="1" applyAlignment="1">
      <alignment vertical="center" wrapText="1"/>
    </xf>
    <xf numFmtId="0" fontId="4" fillId="0" borderId="0" xfId="3"/>
    <xf numFmtId="0" fontId="9" fillId="0" borderId="33" xfId="3" applyFont="1" applyBorder="1" applyAlignment="1">
      <alignment horizontal="center" vertical="center" wrapText="1"/>
    </xf>
    <xf numFmtId="0" fontId="26" fillId="0" borderId="0" xfId="3" applyFont="1" applyAlignment="1">
      <alignment horizontal="center" vertical="center" wrapText="1"/>
    </xf>
    <xf numFmtId="0" fontId="6" fillId="0" borderId="33" xfId="3" applyFont="1" applyBorder="1" applyAlignment="1">
      <alignment horizontal="center" vertical="center" wrapText="1"/>
    </xf>
    <xf numFmtId="0" fontId="6" fillId="0" borderId="33" xfId="3" applyFont="1" applyBorder="1" applyAlignment="1">
      <alignment horizontal="left" vertical="center" wrapText="1"/>
    </xf>
    <xf numFmtId="0" fontId="4" fillId="0" borderId="0" xfId="3" applyAlignment="1">
      <alignment horizontal="center" wrapText="1"/>
    </xf>
    <xf numFmtId="0" fontId="6" fillId="0" borderId="33" xfId="3" applyFont="1" applyBorder="1" applyAlignment="1">
      <alignment horizontal="center" vertical="center"/>
    </xf>
    <xf numFmtId="0" fontId="4" fillId="0" borderId="0" xfId="3" applyAlignment="1">
      <alignment horizontal="center" vertical="center"/>
    </xf>
    <xf numFmtId="0" fontId="4" fillId="0" borderId="0" xfId="3" applyAlignment="1">
      <alignment horizontal="center"/>
    </xf>
    <xf numFmtId="0" fontId="25" fillId="0" borderId="0" xfId="6" applyFont="1"/>
    <xf numFmtId="49" fontId="6" fillId="0" borderId="33" xfId="6" applyNumberFormat="1" applyFont="1" applyBorder="1" applyAlignment="1">
      <alignment horizontal="center" vertical="center"/>
    </xf>
    <xf numFmtId="0" fontId="6" fillId="0" borderId="33" xfId="6" applyFont="1" applyBorder="1" applyAlignment="1">
      <alignment horizontal="left" vertical="center" wrapText="1"/>
    </xf>
    <xf numFmtId="0" fontId="9" fillId="0" borderId="33" xfId="6" applyFont="1" applyBorder="1" applyAlignment="1">
      <alignment horizontal="left" vertical="center" wrapText="1"/>
    </xf>
    <xf numFmtId="0" fontId="6" fillId="0" borderId="33" xfId="6" applyFont="1" applyBorder="1" applyAlignment="1">
      <alignment horizontal="center" vertical="center"/>
    </xf>
    <xf numFmtId="0" fontId="25" fillId="0" borderId="0" xfId="7" applyFont="1"/>
    <xf numFmtId="49" fontId="6" fillId="0" borderId="33" xfId="7" applyNumberFormat="1" applyFont="1" applyBorder="1" applyAlignment="1">
      <alignment horizontal="center" vertical="center"/>
    </xf>
    <xf numFmtId="0" fontId="6" fillId="0" borderId="33" xfId="7" applyFont="1" applyBorder="1" applyAlignment="1">
      <alignment horizontal="left" vertical="center" wrapText="1"/>
    </xf>
    <xf numFmtId="0" fontId="9" fillId="0" borderId="33" xfId="7" applyFont="1" applyBorder="1" applyAlignment="1">
      <alignment horizontal="left" vertical="center" wrapText="1"/>
    </xf>
    <xf numFmtId="0" fontId="6" fillId="0" borderId="33" xfId="7" applyFont="1" applyBorder="1" applyAlignment="1">
      <alignment horizontal="center" vertical="center"/>
    </xf>
    <xf numFmtId="49" fontId="6" fillId="0" borderId="33" xfId="7" applyNumberFormat="1" applyFont="1" applyBorder="1" applyAlignment="1">
      <alignment horizontal="center" vertical="center" wrapText="1"/>
    </xf>
    <xf numFmtId="0" fontId="11" fillId="0" borderId="33" xfId="7" applyFont="1" applyBorder="1" applyAlignment="1">
      <alignment horizontal="left" vertical="center" wrapText="1"/>
    </xf>
    <xf numFmtId="0" fontId="7" fillId="0" borderId="0" xfId="4" applyFont="1" applyAlignment="1">
      <alignment horizontal="center" vertical="center" wrapText="1"/>
    </xf>
    <xf numFmtId="0" fontId="7" fillId="0" borderId="0" xfId="4" applyFont="1" applyAlignment="1">
      <alignment vertical="center" wrapText="1"/>
    </xf>
    <xf numFmtId="0" fontId="15" fillId="0" borderId="0" xfId="4" applyFont="1" applyFill="1" applyAlignment="1">
      <alignment vertical="center" wrapText="1"/>
    </xf>
    <xf numFmtId="0" fontId="6" fillId="0" borderId="0" xfId="4" applyFont="1" applyAlignment="1">
      <alignment vertical="center"/>
    </xf>
    <xf numFmtId="0" fontId="6" fillId="0" borderId="0" xfId="4" applyFont="1" applyAlignment="1">
      <alignment vertical="center" wrapText="1"/>
    </xf>
    <xf numFmtId="0" fontId="2" fillId="0" borderId="0" xfId="4"/>
    <xf numFmtId="0" fontId="9" fillId="0" borderId="33" xfId="4" applyFont="1" applyBorder="1" applyAlignment="1">
      <alignment horizontal="center" vertical="center" wrapText="1"/>
    </xf>
    <xf numFmtId="0" fontId="26" fillId="0" borderId="0" xfId="4" applyFont="1" applyAlignment="1">
      <alignment horizontal="center" vertical="center" wrapText="1"/>
    </xf>
    <xf numFmtId="0" fontId="6" fillId="0" borderId="33" xfId="4" applyFont="1" applyBorder="1" applyAlignment="1">
      <alignment horizontal="center" vertical="center" wrapText="1"/>
    </xf>
    <xf numFmtId="0" fontId="6" fillId="0" borderId="33" xfId="4" applyFont="1" applyBorder="1" applyAlignment="1">
      <alignment horizontal="left" vertical="center" wrapText="1"/>
    </xf>
    <xf numFmtId="0" fontId="6" fillId="0" borderId="33" xfId="4" applyFont="1" applyBorder="1" applyAlignment="1">
      <alignment horizontal="center" vertical="center"/>
    </xf>
    <xf numFmtId="0" fontId="2" fillId="0" borderId="0" xfId="4" applyAlignment="1">
      <alignment horizontal="center" vertical="center"/>
    </xf>
    <xf numFmtId="0" fontId="2" fillId="0" borderId="0" xfId="4" applyAlignment="1">
      <alignment horizontal="center"/>
    </xf>
    <xf numFmtId="0" fontId="6" fillId="0" borderId="35" xfId="0" applyFont="1" applyFill="1" applyBorder="1" applyAlignment="1">
      <alignment horizontal="center" vertical="center"/>
    </xf>
    <xf numFmtId="0" fontId="6" fillId="0" borderId="33" xfId="0" applyFont="1" applyFill="1" applyBorder="1" applyAlignment="1">
      <alignment horizontal="center" vertical="center"/>
    </xf>
    <xf numFmtId="0" fontId="11" fillId="0" borderId="33" xfId="8" applyFont="1" applyBorder="1" applyAlignment="1">
      <alignment horizontal="left" vertical="top" wrapText="1"/>
    </xf>
    <xf numFmtId="0" fontId="11" fillId="0" borderId="33" xfId="0" applyFont="1" applyFill="1" applyBorder="1" applyAlignment="1">
      <alignment vertical="center" wrapText="1"/>
    </xf>
    <xf numFmtId="49" fontId="11" fillId="0" borderId="33" xfId="0" applyNumberFormat="1" applyFont="1" applyFill="1" applyBorder="1" applyAlignment="1">
      <alignment horizontal="center" vertical="center" wrapText="1"/>
    </xf>
    <xf numFmtId="2" fontId="11" fillId="0" borderId="33" xfId="0" applyNumberFormat="1" applyFont="1" applyFill="1" applyBorder="1" applyAlignment="1">
      <alignment horizontal="center" vertical="center" wrapText="1"/>
    </xf>
    <xf numFmtId="0" fontId="6" fillId="0" borderId="35" xfId="0" applyFont="1" applyBorder="1" applyAlignment="1">
      <alignment horizontal="center" vertical="center" wrapText="1"/>
    </xf>
    <xf numFmtId="164" fontId="6" fillId="0" borderId="33" xfId="0" applyNumberFormat="1" applyFont="1" applyFill="1" applyBorder="1" applyAlignment="1">
      <alignment horizontal="center" vertical="center"/>
    </xf>
    <xf numFmtId="4" fontId="6" fillId="0" borderId="33" xfId="0" applyNumberFormat="1" applyFont="1" applyFill="1" applyBorder="1" applyAlignment="1">
      <alignment horizontal="center" vertical="center"/>
    </xf>
    <xf numFmtId="166" fontId="6" fillId="0" borderId="33" xfId="0" applyNumberFormat="1" applyFont="1" applyFill="1" applyBorder="1" applyAlignment="1">
      <alignment horizontal="center" vertical="center"/>
    </xf>
    <xf numFmtId="0" fontId="6" fillId="0" borderId="33" xfId="0" applyFont="1" applyFill="1" applyBorder="1" applyAlignment="1">
      <alignment vertical="center"/>
    </xf>
    <xf numFmtId="2" fontId="6" fillId="0" borderId="33" xfId="0" applyNumberFormat="1" applyFont="1" applyFill="1" applyBorder="1" applyAlignment="1">
      <alignment horizontal="center" vertical="center"/>
    </xf>
    <xf numFmtId="164" fontId="6" fillId="0" borderId="0" xfId="0" applyNumberFormat="1" applyFont="1" applyFill="1" applyAlignment="1">
      <alignment vertical="center"/>
    </xf>
    <xf numFmtId="2" fontId="11" fillId="0" borderId="33" xfId="0" applyNumberFormat="1" applyFont="1" applyFill="1" applyBorder="1" applyAlignment="1">
      <alignment horizontal="center" vertical="center"/>
    </xf>
    <xf numFmtId="2" fontId="19" fillId="0" borderId="33" xfId="0" applyNumberFormat="1" applyFont="1" applyFill="1" applyBorder="1" applyAlignment="1">
      <alignment horizontal="center" vertical="center"/>
    </xf>
    <xf numFmtId="2" fontId="11" fillId="0" borderId="35" xfId="0" applyNumberFormat="1" applyFont="1" applyFill="1" applyBorder="1" applyAlignment="1">
      <alignment horizontal="center" vertical="center" wrapText="1"/>
    </xf>
    <xf numFmtId="2" fontId="19" fillId="0" borderId="33" xfId="0" applyNumberFormat="1" applyFont="1" applyFill="1" applyBorder="1" applyAlignment="1">
      <alignment horizontal="center" vertical="center" wrapText="1"/>
    </xf>
    <xf numFmtId="2" fontId="9" fillId="0" borderId="33" xfId="0" applyNumberFormat="1" applyFont="1" applyFill="1" applyBorder="1" applyAlignment="1">
      <alignment horizontal="center" vertical="center"/>
    </xf>
    <xf numFmtId="2" fontId="19" fillId="6" borderId="33" xfId="0" applyNumberFormat="1" applyFont="1" applyFill="1" applyBorder="1" applyAlignment="1">
      <alignment horizontal="center" vertical="center"/>
    </xf>
    <xf numFmtId="0" fontId="11" fillId="0" borderId="0" xfId="0" applyFont="1" applyFill="1" applyAlignment="1">
      <alignment vertical="center" wrapText="1"/>
    </xf>
    <xf numFmtId="0" fontId="19" fillId="0" borderId="34" xfId="0" applyFont="1" applyFill="1" applyBorder="1" applyAlignment="1">
      <alignment horizontal="center" vertical="center" wrapText="1"/>
    </xf>
    <xf numFmtId="0" fontId="19" fillId="0" borderId="36" xfId="0" applyFont="1" applyFill="1" applyBorder="1" applyAlignment="1">
      <alignment horizontal="center" vertical="center" wrapText="1"/>
    </xf>
    <xf numFmtId="164" fontId="19" fillId="0" borderId="36" xfId="0" applyNumberFormat="1" applyFont="1" applyFill="1" applyBorder="1" applyAlignment="1">
      <alignment horizontal="center" vertical="center"/>
    </xf>
    <xf numFmtId="164" fontId="19" fillId="0" borderId="37" xfId="0" applyNumberFormat="1" applyFont="1" applyFill="1" applyBorder="1" applyAlignment="1">
      <alignment horizontal="center" vertical="center"/>
    </xf>
    <xf numFmtId="0" fontId="6" fillId="0" borderId="38" xfId="0" applyFont="1" applyFill="1" applyBorder="1" applyAlignment="1">
      <alignment vertical="center" wrapText="1"/>
    </xf>
    <xf numFmtId="0" fontId="19" fillId="0" borderId="0" xfId="3" applyFont="1" applyAlignment="1">
      <alignment vertical="center" wrapText="1"/>
    </xf>
    <xf numFmtId="0" fontId="19" fillId="0" borderId="0" xfId="4" applyFont="1" applyAlignment="1">
      <alignment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7" borderId="9"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8" xfId="0" applyFont="1" applyBorder="1" applyAlignment="1">
      <alignment horizontal="center" vertical="center" wrapText="1"/>
    </xf>
    <xf numFmtId="0" fontId="7" fillId="7" borderId="8" xfId="0" applyFont="1" applyFill="1" applyBorder="1" applyAlignment="1">
      <alignment horizontal="center" vertical="center" wrapText="1"/>
    </xf>
    <xf numFmtId="0" fontId="6" fillId="0" borderId="34"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0" xfId="0" applyFont="1" applyAlignment="1">
      <alignment horizontal="center" vertical="center"/>
    </xf>
    <xf numFmtId="0" fontId="18" fillId="0" borderId="0" xfId="0" applyFont="1" applyAlignment="1">
      <alignment horizontal="center" vertical="center" wrapText="1"/>
    </xf>
    <xf numFmtId="0" fontId="9" fillId="8" borderId="0" xfId="0" applyFont="1" applyFill="1" applyAlignment="1">
      <alignment horizontal="center" vertical="center" wrapText="1"/>
    </xf>
    <xf numFmtId="0" fontId="12" fillId="2" borderId="32"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2" fillId="2" borderId="47" xfId="0" applyFont="1" applyFill="1" applyBorder="1" applyAlignment="1">
      <alignment horizontal="left" vertical="center" wrapText="1"/>
    </xf>
    <xf numFmtId="4" fontId="12" fillId="2" borderId="40" xfId="0" applyNumberFormat="1" applyFont="1" applyFill="1" applyBorder="1" applyAlignment="1">
      <alignment horizontal="left" vertical="center" wrapText="1"/>
    </xf>
    <xf numFmtId="4" fontId="12" fillId="2" borderId="43" xfId="0" applyNumberFormat="1" applyFont="1" applyFill="1" applyBorder="1" applyAlignment="1">
      <alignment horizontal="left" vertical="center" wrapText="1"/>
    </xf>
    <xf numFmtId="4" fontId="12" fillId="2" borderId="44" xfId="0" applyNumberFormat="1" applyFont="1" applyFill="1" applyBorder="1" applyAlignment="1">
      <alignment horizontal="left" vertical="center" wrapText="1"/>
    </xf>
    <xf numFmtId="0" fontId="6" fillId="0" borderId="45"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right" vertical="center"/>
    </xf>
    <xf numFmtId="0" fontId="6" fillId="0" borderId="0" xfId="0" applyFont="1" applyAlignment="1">
      <alignment horizontal="center" vertical="center" wrapText="1"/>
    </xf>
    <xf numFmtId="0" fontId="6" fillId="2" borderId="17"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25" xfId="0" applyFont="1" applyFill="1" applyBorder="1" applyAlignment="1">
      <alignment horizontal="left" vertical="center" wrapText="1"/>
    </xf>
    <xf numFmtId="0" fontId="10" fillId="3" borderId="2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0" fillId="0" borderId="7" xfId="0" applyBorder="1" applyAlignment="1">
      <alignment horizontal="center" vertical="center"/>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6" fillId="2" borderId="5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27"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0" fillId="0" borderId="13" xfId="0" applyBorder="1" applyAlignment="1">
      <alignment horizontal="center" vertical="center"/>
    </xf>
    <xf numFmtId="0" fontId="10" fillId="3" borderId="17" xfId="0" applyFont="1" applyFill="1" applyBorder="1" applyAlignment="1">
      <alignment horizontal="left" vertical="center" wrapText="1"/>
    </xf>
    <xf numFmtId="0" fontId="10" fillId="3" borderId="48"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3" borderId="26" xfId="0" applyFont="1" applyFill="1" applyBorder="1" applyAlignment="1">
      <alignment horizontal="left" vertical="center" wrapText="1"/>
    </xf>
    <xf numFmtId="0" fontId="7" fillId="3" borderId="39" xfId="0" applyFont="1" applyFill="1" applyBorder="1" applyAlignment="1">
      <alignment horizontal="left" vertical="center" wrapText="1"/>
    </xf>
    <xf numFmtId="0" fontId="7" fillId="3" borderId="30" xfId="0" applyFont="1" applyFill="1" applyBorder="1" applyAlignment="1">
      <alignment horizontal="left" vertical="center" wrapText="1"/>
    </xf>
    <xf numFmtId="0" fontId="7" fillId="3" borderId="40"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27" xfId="0" applyFont="1" applyBorder="1" applyAlignment="1">
      <alignment horizontal="left" vertical="center" wrapText="1"/>
    </xf>
    <xf numFmtId="0" fontId="7" fillId="3" borderId="14"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13" fillId="0" borderId="17" xfId="0" applyFont="1" applyBorder="1" applyAlignment="1">
      <alignment horizontal="left" vertical="center" wrapText="1"/>
    </xf>
    <xf numFmtId="0" fontId="13" fillId="0" borderId="48" xfId="0" applyFont="1" applyBorder="1" applyAlignment="1">
      <alignment horizontal="left" vertical="center" wrapText="1"/>
    </xf>
    <xf numFmtId="0" fontId="7" fillId="0" borderId="30" xfId="0" applyFont="1" applyBorder="1" applyAlignment="1">
      <alignment horizontal="left" vertical="center" wrapText="1"/>
    </xf>
    <xf numFmtId="0" fontId="7" fillId="0" borderId="40" xfId="0" applyFont="1" applyBorder="1" applyAlignment="1">
      <alignment horizontal="left" vertical="center" wrapText="1"/>
    </xf>
    <xf numFmtId="0" fontId="7" fillId="0" borderId="10" xfId="0" applyFont="1" applyBorder="1" applyAlignment="1">
      <alignment horizontal="left" vertical="center" wrapText="1"/>
    </xf>
    <xf numFmtId="0" fontId="7" fillId="0" borderId="26" xfId="0" applyFont="1" applyBorder="1" applyAlignment="1">
      <alignment horizontal="left" vertical="center" wrapText="1"/>
    </xf>
    <xf numFmtId="0" fontId="6" fillId="0" borderId="34"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Alignment="1">
      <alignment horizontal="right" wrapText="1"/>
    </xf>
    <xf numFmtId="0" fontId="9" fillId="0" borderId="0" xfId="0" applyFont="1" applyAlignment="1">
      <alignment horizontal="center" vertical="center" wrapText="1"/>
    </xf>
    <xf numFmtId="0" fontId="28" fillId="0" borderId="0" xfId="0" applyFont="1" applyAlignment="1">
      <alignment horizontal="center" vertical="center" wrapText="1"/>
    </xf>
    <xf numFmtId="0" fontId="6" fillId="0" borderId="33" xfId="0" applyFont="1" applyBorder="1" applyAlignment="1">
      <alignment horizontal="center" wrapText="1"/>
    </xf>
    <xf numFmtId="0" fontId="11" fillId="0" borderId="0" xfId="0" applyFont="1" applyFill="1" applyAlignment="1">
      <alignment horizontal="right" vertical="center" wrapText="1"/>
    </xf>
    <xf numFmtId="0" fontId="9" fillId="0" borderId="33" xfId="0" applyFont="1" applyFill="1" applyBorder="1" applyAlignment="1">
      <alignment horizontal="center" vertical="center" wrapText="1"/>
    </xf>
    <xf numFmtId="0" fontId="11" fillId="0" borderId="0" xfId="0" applyFont="1" applyFill="1" applyAlignment="1">
      <alignment horizontal="center" vertical="center"/>
    </xf>
    <xf numFmtId="0" fontId="6" fillId="0" borderId="0" xfId="0" applyFont="1" applyFill="1" applyAlignment="1">
      <alignment horizontal="center" vertical="center" wrapText="1"/>
    </xf>
    <xf numFmtId="0" fontId="19" fillId="0" borderId="0" xfId="0" applyFont="1" applyFill="1" applyAlignment="1">
      <alignment horizontal="center" vertical="center"/>
    </xf>
    <xf numFmtId="0" fontId="19" fillId="0" borderId="34" xfId="0" applyFont="1" applyFill="1" applyBorder="1" applyAlignment="1">
      <alignment horizontal="left" vertical="center" wrapText="1"/>
    </xf>
    <xf numFmtId="0" fontId="19" fillId="0" borderId="36" xfId="0" applyFont="1" applyFill="1" applyBorder="1" applyAlignment="1">
      <alignment horizontal="left" vertical="center" wrapText="1"/>
    </xf>
    <xf numFmtId="0" fontId="19" fillId="0" borderId="37" xfId="0" applyFont="1" applyFill="1" applyBorder="1" applyAlignment="1">
      <alignment horizontal="left" vertical="center" wrapText="1"/>
    </xf>
    <xf numFmtId="0" fontId="6" fillId="0" borderId="34" xfId="0" applyFont="1" applyBorder="1" applyAlignment="1">
      <alignment horizontal="left"/>
    </xf>
    <xf numFmtId="0" fontId="6" fillId="0" borderId="36" xfId="0" applyFont="1" applyBorder="1" applyAlignment="1">
      <alignment horizontal="left"/>
    </xf>
    <xf numFmtId="0" fontId="6" fillId="0" borderId="37" xfId="0" applyFont="1" applyBorder="1" applyAlignment="1">
      <alignment horizontal="left"/>
    </xf>
    <xf numFmtId="2" fontId="11" fillId="0" borderId="35" xfId="0" applyNumberFormat="1" applyFont="1" applyFill="1" applyBorder="1" applyAlignment="1">
      <alignment horizontal="center" vertical="center" wrapText="1"/>
    </xf>
    <xf numFmtId="2" fontId="11" fillId="0" borderId="52" xfId="0" applyNumberFormat="1" applyFont="1" applyFill="1" applyBorder="1" applyAlignment="1">
      <alignment horizontal="center" vertical="center" wrapText="1"/>
    </xf>
    <xf numFmtId="0" fontId="9" fillId="0" borderId="34"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52" xfId="0" applyFont="1" applyFill="1" applyBorder="1" applyAlignment="1">
      <alignment horizontal="center" vertical="center"/>
    </xf>
    <xf numFmtId="0" fontId="11" fillId="0" borderId="35"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2"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1" fillId="0" borderId="35" xfId="5" applyFont="1" applyBorder="1" applyAlignment="1">
      <alignment horizontal="left" vertical="center" wrapText="1"/>
    </xf>
    <xf numFmtId="0" fontId="11" fillId="0" borderId="52" xfId="5" applyFont="1" applyBorder="1" applyAlignment="1">
      <alignment horizontal="left" vertical="center" wrapText="1"/>
    </xf>
    <xf numFmtId="0" fontId="19" fillId="0" borderId="34" xfId="0" applyFont="1" applyFill="1" applyBorder="1" applyAlignment="1">
      <alignment vertical="center" wrapText="1"/>
    </xf>
    <xf numFmtId="0" fontId="19" fillId="0" borderId="36" xfId="0" applyFont="1" applyFill="1" applyBorder="1" applyAlignment="1">
      <alignment vertical="center" wrapText="1"/>
    </xf>
    <xf numFmtId="0" fontId="19" fillId="0" borderId="37" xfId="0" applyFont="1" applyFill="1" applyBorder="1" applyAlignment="1">
      <alignment vertical="center" wrapText="1"/>
    </xf>
    <xf numFmtId="0" fontId="11" fillId="0" borderId="33" xfId="0" applyFont="1" applyFill="1" applyBorder="1" applyAlignment="1">
      <alignment horizontal="left" vertical="center" wrapText="1"/>
    </xf>
    <xf numFmtId="0" fontId="6" fillId="0" borderId="33" xfId="0" applyFont="1" applyFill="1" applyBorder="1" applyAlignment="1">
      <alignment vertical="center"/>
    </xf>
    <xf numFmtId="0" fontId="6" fillId="0" borderId="51" xfId="0" applyFont="1" applyFill="1" applyBorder="1" applyAlignment="1">
      <alignment horizontal="center" vertical="center"/>
    </xf>
    <xf numFmtId="0" fontId="11" fillId="0" borderId="34" xfId="0" applyFont="1" applyFill="1" applyBorder="1" applyAlignment="1">
      <alignment horizontal="left" vertical="center" wrapText="1"/>
    </xf>
    <xf numFmtId="0" fontId="11" fillId="0" borderId="36" xfId="0" applyFont="1" applyFill="1" applyBorder="1" applyAlignment="1">
      <alignment horizontal="left" vertical="center" wrapText="1"/>
    </xf>
    <xf numFmtId="0" fontId="11" fillId="0" borderId="37" xfId="0" applyFont="1" applyFill="1" applyBorder="1" applyAlignment="1">
      <alignment horizontal="left" vertical="center" wrapText="1"/>
    </xf>
    <xf numFmtId="0" fontId="6" fillId="0" borderId="35" xfId="0" applyFont="1" applyBorder="1" applyAlignment="1">
      <alignment horizontal="center"/>
    </xf>
    <xf numFmtId="0" fontId="6" fillId="0" borderId="51" xfId="0" applyFont="1" applyBorder="1" applyAlignment="1">
      <alignment horizontal="center"/>
    </xf>
    <xf numFmtId="0" fontId="6" fillId="0" borderId="52" xfId="0" applyFont="1" applyBorder="1" applyAlignment="1">
      <alignment horizontal="center"/>
    </xf>
    <xf numFmtId="0" fontId="6" fillId="0" borderId="35" xfId="0" applyFont="1" applyFill="1" applyBorder="1" applyAlignment="1">
      <alignment horizontal="left" vertical="center" wrapText="1"/>
    </xf>
    <xf numFmtId="0" fontId="6" fillId="0" borderId="52" xfId="0" applyFont="1" applyFill="1" applyBorder="1" applyAlignment="1">
      <alignment horizontal="left" vertical="center" wrapText="1"/>
    </xf>
    <xf numFmtId="0" fontId="6" fillId="0" borderId="45"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6" fillId="0" borderId="53" xfId="0" applyFont="1" applyFill="1" applyBorder="1" applyAlignment="1">
      <alignment horizontal="left" vertical="center" wrapText="1"/>
    </xf>
    <xf numFmtId="0" fontId="6" fillId="0" borderId="38" xfId="0" applyFont="1" applyFill="1" applyBorder="1" applyAlignment="1">
      <alignment horizontal="left" vertical="center" wrapText="1"/>
    </xf>
    <xf numFmtId="0" fontId="6" fillId="0" borderId="54"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11" fillId="0" borderId="52" xfId="0" applyFont="1" applyFill="1" applyBorder="1" applyAlignment="1">
      <alignment horizontal="left" vertical="center" wrapText="1"/>
    </xf>
    <xf numFmtId="2" fontId="6" fillId="0" borderId="33" xfId="0" applyNumberFormat="1" applyFont="1" applyFill="1" applyBorder="1" applyAlignment="1">
      <alignment horizontal="center" vertical="center"/>
    </xf>
    <xf numFmtId="0" fontId="6" fillId="0" borderId="34" xfId="0" applyFont="1" applyBorder="1" applyAlignment="1"/>
    <xf numFmtId="0" fontId="6" fillId="0" borderId="36" xfId="0" applyFont="1" applyBorder="1" applyAlignment="1"/>
    <xf numFmtId="0" fontId="6" fillId="0" borderId="37" xfId="0" applyFont="1" applyBorder="1" applyAlignment="1"/>
    <xf numFmtId="0" fontId="9" fillId="0" borderId="34" xfId="0" applyFont="1" applyFill="1" applyBorder="1" applyAlignment="1">
      <alignment horizontal="left" vertical="center" wrapText="1"/>
    </xf>
    <xf numFmtId="0" fontId="9" fillId="0" borderId="36"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9" fillId="0" borderId="36" xfId="0" applyFont="1" applyFill="1" applyBorder="1" applyAlignment="1">
      <alignment horizontal="center" vertical="center"/>
    </xf>
    <xf numFmtId="0" fontId="9" fillId="0" borderId="37" xfId="0" applyFont="1" applyFill="1" applyBorder="1" applyAlignment="1">
      <alignment horizontal="center" vertical="center"/>
    </xf>
    <xf numFmtId="0" fontId="9" fillId="0" borderId="35"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6" fillId="0" borderId="33" xfId="0" applyFont="1" applyBorder="1" applyAlignment="1"/>
    <xf numFmtId="0" fontId="6" fillId="0" borderId="33" xfId="0" applyFont="1" applyFill="1" applyBorder="1" applyAlignment="1"/>
    <xf numFmtId="0" fontId="9" fillId="0" borderId="33" xfId="0" applyFont="1" applyFill="1" applyBorder="1" applyAlignment="1">
      <alignment vertical="center" wrapText="1"/>
    </xf>
    <xf numFmtId="0" fontId="9" fillId="6" borderId="33" xfId="0" applyFont="1" applyFill="1" applyBorder="1" applyAlignment="1">
      <alignment vertical="center"/>
    </xf>
    <xf numFmtId="0" fontId="9" fillId="0" borderId="34" xfId="5" applyFont="1" applyBorder="1" applyAlignment="1">
      <alignment horizontal="center" vertical="center" wrapText="1"/>
    </xf>
    <xf numFmtId="0" fontId="9" fillId="0" borderId="36" xfId="5" applyFont="1" applyBorder="1" applyAlignment="1">
      <alignment horizontal="center" vertical="center" wrapText="1"/>
    </xf>
    <xf numFmtId="0" fontId="9" fillId="0" borderId="37" xfId="5" applyFont="1" applyBorder="1" applyAlignment="1">
      <alignment horizontal="center" vertical="center" wrapText="1"/>
    </xf>
    <xf numFmtId="0" fontId="9" fillId="0" borderId="35" xfId="5" applyFont="1" applyBorder="1" applyAlignment="1">
      <alignment horizontal="center" vertical="center" wrapText="1"/>
    </xf>
    <xf numFmtId="0" fontId="9" fillId="0" borderId="51" xfId="5" applyFont="1" applyBorder="1" applyAlignment="1">
      <alignment horizontal="center" vertical="center" wrapText="1"/>
    </xf>
    <xf numFmtId="0" fontId="9" fillId="0" borderId="52" xfId="5" applyFont="1" applyBorder="1" applyAlignment="1">
      <alignment horizontal="center" vertical="center" wrapText="1"/>
    </xf>
    <xf numFmtId="0" fontId="19" fillId="0" borderId="0" xfId="0" applyFont="1" applyAlignment="1">
      <alignment horizontal="center" vertical="center" wrapText="1"/>
    </xf>
    <xf numFmtId="0" fontId="11" fillId="0" borderId="0" xfId="3" applyFont="1" applyFill="1" applyAlignment="1">
      <alignment horizontal="right" vertical="center" wrapText="1"/>
    </xf>
    <xf numFmtId="0" fontId="9" fillId="0" borderId="34" xfId="3" applyFont="1" applyBorder="1" applyAlignment="1">
      <alignment horizontal="center" vertical="center" wrapText="1"/>
    </xf>
    <xf numFmtId="0" fontId="9" fillId="0" borderId="36" xfId="3" applyFont="1" applyBorder="1" applyAlignment="1">
      <alignment horizontal="center" vertical="center" wrapText="1"/>
    </xf>
    <xf numFmtId="0" fontId="9" fillId="0" borderId="37" xfId="3" applyFont="1" applyBorder="1" applyAlignment="1">
      <alignment horizontal="center" vertical="center" wrapText="1"/>
    </xf>
    <xf numFmtId="0" fontId="9" fillId="0" borderId="38" xfId="3" applyFont="1" applyBorder="1" applyAlignment="1">
      <alignment horizontal="center" vertical="center" wrapText="1"/>
    </xf>
    <xf numFmtId="0" fontId="9" fillId="0" borderId="34" xfId="3" applyFont="1" applyBorder="1" applyAlignment="1">
      <alignment horizontal="center" vertical="center"/>
    </xf>
    <xf numFmtId="0" fontId="9" fillId="0" borderId="36" xfId="3" applyFont="1" applyBorder="1" applyAlignment="1">
      <alignment horizontal="center" vertical="center"/>
    </xf>
    <xf numFmtId="0" fontId="9" fillId="0" borderId="37" xfId="3" applyFont="1" applyBorder="1" applyAlignment="1">
      <alignment horizontal="center" vertical="center"/>
    </xf>
    <xf numFmtId="164" fontId="11" fillId="0" borderId="35" xfId="0" applyNumberFormat="1" applyFont="1" applyFill="1" applyBorder="1" applyAlignment="1">
      <alignment horizontal="center" vertical="center" wrapText="1"/>
    </xf>
    <xf numFmtId="164" fontId="11" fillId="0" borderId="52" xfId="0" applyNumberFormat="1" applyFont="1" applyFill="1" applyBorder="1" applyAlignment="1">
      <alignment horizontal="center" vertical="center" wrapText="1"/>
    </xf>
    <xf numFmtId="164" fontId="11" fillId="0" borderId="51" xfId="0" applyNumberFormat="1" applyFont="1" applyFill="1" applyBorder="1" applyAlignment="1">
      <alignment horizontal="center" vertical="center" wrapText="1"/>
    </xf>
    <xf numFmtId="164" fontId="11" fillId="0" borderId="35"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0" fontId="9" fillId="0" borderId="34"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11" fillId="0" borderId="35" xfId="8" applyFont="1" applyBorder="1" applyAlignment="1">
      <alignment horizontal="left" vertical="center" wrapText="1"/>
    </xf>
    <xf numFmtId="0" fontId="11" fillId="0" borderId="52" xfId="8" applyFont="1" applyBorder="1" applyAlignment="1">
      <alignment horizontal="left" vertical="center" wrapText="1"/>
    </xf>
    <xf numFmtId="0" fontId="6" fillId="0" borderId="35" xfId="0" applyFont="1" applyBorder="1" applyAlignment="1">
      <alignment horizontal="left" vertical="center" wrapText="1"/>
    </xf>
    <xf numFmtId="0" fontId="6" fillId="0" borderId="51" xfId="0" applyFont="1" applyBorder="1" applyAlignment="1">
      <alignment horizontal="left" vertical="center" wrapText="1"/>
    </xf>
    <xf numFmtId="0" fontId="6" fillId="0" borderId="52" xfId="0" applyFont="1" applyBorder="1" applyAlignment="1">
      <alignment horizontal="left" vertical="center" wrapText="1"/>
    </xf>
    <xf numFmtId="0" fontId="19" fillId="0" borderId="0" xfId="0" applyFont="1" applyFill="1" applyAlignment="1">
      <alignment horizontal="center" vertical="center" wrapText="1"/>
    </xf>
    <xf numFmtId="0" fontId="6" fillId="0" borderId="33" xfId="0" applyFont="1" applyFill="1" applyBorder="1" applyAlignment="1">
      <alignment horizontal="center" vertical="center"/>
    </xf>
    <xf numFmtId="0" fontId="6" fillId="0" borderId="33" xfId="0" applyFont="1" applyBorder="1" applyAlignment="1">
      <alignment horizontal="center"/>
    </xf>
    <xf numFmtId="0" fontId="9" fillId="0" borderId="35" xfId="6" applyFont="1" applyBorder="1" applyAlignment="1">
      <alignment horizontal="center" vertical="center" wrapText="1"/>
    </xf>
    <xf numFmtId="0" fontId="9" fillId="0" borderId="51" xfId="6" applyFont="1" applyBorder="1" applyAlignment="1">
      <alignment horizontal="center" vertical="center" wrapText="1"/>
    </xf>
    <xf numFmtId="0" fontId="9" fillId="0" borderId="52" xfId="6" applyFont="1" applyBorder="1" applyAlignment="1">
      <alignment horizontal="center" vertical="center" wrapText="1"/>
    </xf>
    <xf numFmtId="0" fontId="9" fillId="0" borderId="34" xfId="6" applyFont="1" applyBorder="1" applyAlignment="1">
      <alignment horizontal="center" vertical="center" wrapText="1"/>
    </xf>
    <xf numFmtId="0" fontId="9" fillId="0" borderId="36" xfId="6" applyFont="1" applyBorder="1" applyAlignment="1">
      <alignment horizontal="center" vertical="center" wrapText="1"/>
    </xf>
    <xf numFmtId="0" fontId="9" fillId="0" borderId="37" xfId="6" applyFont="1" applyBorder="1" applyAlignment="1">
      <alignment horizontal="center" vertical="center" wrapText="1"/>
    </xf>
    <xf numFmtId="0" fontId="11" fillId="0" borderId="0" xfId="4" applyFont="1" applyFill="1" applyAlignment="1">
      <alignment horizontal="right" vertical="center" wrapText="1"/>
    </xf>
    <xf numFmtId="0" fontId="9" fillId="0" borderId="38" xfId="4" applyFont="1" applyBorder="1" applyAlignment="1">
      <alignment horizontal="center" vertical="center" wrapText="1"/>
    </xf>
    <xf numFmtId="0" fontId="0" fillId="0" borderId="51" xfId="0" applyBorder="1" applyAlignment="1">
      <alignment horizontal="left" vertical="center"/>
    </xf>
    <xf numFmtId="0" fontId="0" fillId="0" borderId="52" xfId="0" applyBorder="1" applyAlignment="1">
      <alignment horizontal="left" vertical="center"/>
    </xf>
    <xf numFmtId="0" fontId="0" fillId="0" borderId="36" xfId="0" applyBorder="1"/>
    <xf numFmtId="0" fontId="0" fillId="0" borderId="37" xfId="0" applyBorder="1"/>
    <xf numFmtId="0" fontId="9" fillId="0" borderId="33"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9" fillId="0" borderId="35" xfId="7" applyFont="1" applyBorder="1" applyAlignment="1">
      <alignment horizontal="center" vertical="center" wrapText="1"/>
    </xf>
    <xf numFmtId="0" fontId="9" fillId="0" borderId="51" xfId="7" applyFont="1" applyBorder="1" applyAlignment="1">
      <alignment horizontal="center" vertical="center" wrapText="1"/>
    </xf>
    <xf numFmtId="0" fontId="9" fillId="0" borderId="52" xfId="7" applyFont="1" applyBorder="1" applyAlignment="1">
      <alignment horizontal="center" vertical="center" wrapText="1"/>
    </xf>
    <xf numFmtId="0" fontId="9" fillId="0" borderId="34" xfId="7" applyFont="1" applyBorder="1" applyAlignment="1">
      <alignment horizontal="center" vertical="center" wrapText="1"/>
    </xf>
    <xf numFmtId="0" fontId="9" fillId="0" borderId="36" xfId="7" applyFont="1" applyBorder="1" applyAlignment="1">
      <alignment horizontal="center" vertical="center" wrapText="1"/>
    </xf>
    <xf numFmtId="0" fontId="9" fillId="0" borderId="37" xfId="7" applyFont="1" applyBorder="1" applyAlignment="1">
      <alignment horizontal="center" vertical="center" wrapText="1"/>
    </xf>
    <xf numFmtId="0" fontId="20" fillId="0" borderId="0" xfId="0" applyFont="1" applyFill="1" applyAlignment="1">
      <alignment horizontal="right" vertical="center" wrapText="1"/>
    </xf>
    <xf numFmtId="0" fontId="24" fillId="0" borderId="0" xfId="0" applyFont="1" applyFill="1" applyAlignment="1">
      <alignment horizontal="center" vertical="center"/>
    </xf>
    <xf numFmtId="0" fontId="0" fillId="0" borderId="35" xfId="0" applyFill="1" applyBorder="1" applyAlignment="1">
      <alignment horizontal="center" vertical="center"/>
    </xf>
    <xf numFmtId="0" fontId="0" fillId="0" borderId="52" xfId="0" applyFill="1" applyBorder="1" applyAlignment="1">
      <alignment horizontal="center" vertical="center"/>
    </xf>
    <xf numFmtId="0" fontId="0" fillId="0" borderId="51" xfId="0" applyFill="1" applyBorder="1" applyAlignment="1">
      <alignment horizontal="center" vertical="center"/>
    </xf>
    <xf numFmtId="0" fontId="0" fillId="0" borderId="34" xfId="0" applyBorder="1" applyAlignment="1"/>
    <xf numFmtId="0" fontId="0" fillId="0" borderId="36" xfId="0" applyBorder="1" applyAlignment="1"/>
    <xf numFmtId="0" fontId="0" fillId="0" borderId="37" xfId="0" applyBorder="1" applyAlignment="1"/>
    <xf numFmtId="0" fontId="0" fillId="0" borderId="33" xfId="0" applyFill="1" applyBorder="1" applyAlignment="1">
      <alignment vertical="center"/>
    </xf>
    <xf numFmtId="0" fontId="6" fillId="0" borderId="45"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45" xfId="0" applyFont="1" applyBorder="1" applyAlignment="1">
      <alignment horizontal="left" vertical="center" wrapText="1"/>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6" fillId="0" borderId="53" xfId="0" applyFont="1" applyBorder="1" applyAlignment="1">
      <alignment horizontal="left" vertical="center" wrapText="1"/>
    </xf>
    <xf numFmtId="0" fontId="6" fillId="0" borderId="38" xfId="0" applyFont="1" applyBorder="1" applyAlignment="1">
      <alignment horizontal="left" vertical="center" wrapText="1"/>
    </xf>
    <xf numFmtId="0" fontId="6" fillId="0" borderId="54" xfId="0" applyFont="1" applyBorder="1" applyAlignment="1">
      <alignment horizontal="left" vertical="center" wrapText="1"/>
    </xf>
  </cellXfs>
  <cellStyles count="12">
    <cellStyle name="Обычный" xfId="0" builtinId="0"/>
    <cellStyle name="Обычный 2" xfId="1"/>
    <cellStyle name="Обычный 2 2" xfId="2"/>
    <cellStyle name="Обычный_Методика расчета значений показателей правл 18.09.2014 г." xfId="3"/>
    <cellStyle name="Обычный_Методика расчета значений показателей правл 18.09.2014 г._МП  ГОЧС" xfId="4"/>
    <cellStyle name="Обычный_Таблица планируемые результаты правл. 18.09.2014" xfId="5"/>
    <cellStyle name="Обычный_Таблица планируемые результаты правл. 18.09.2014_МП  ГОЧС" xfId="6"/>
    <cellStyle name="Обычный_Таблица планируемые результаты правл. 18.09.2014_МП  ГОЧС_1" xfId="7"/>
    <cellStyle name="Обычный_Таблица планируемые результаты правл. 18.09.2014_МП  ГОЧС_2" xfId="8"/>
    <cellStyle name="Финансовый" xfId="9" builtinId="3"/>
    <cellStyle name="Финансовый 2" xfId="10"/>
    <cellStyle name="Финансовый 2 2" xf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T49"/>
  <sheetViews>
    <sheetView showZeros="0" zoomScale="70" zoomScaleNormal="70" workbookViewId="0">
      <selection activeCell="D3" sqref="D3:K3"/>
    </sheetView>
  </sheetViews>
  <sheetFormatPr defaultRowHeight="15.75"/>
  <cols>
    <col min="1" max="1" width="3.875" style="17" customWidth="1"/>
    <col min="2" max="2" width="56.125" style="69" customWidth="1"/>
    <col min="3" max="3" width="11" style="17" customWidth="1"/>
    <col min="4" max="5" width="10.75" style="17" customWidth="1"/>
    <col min="6" max="6" width="13.75" style="17" customWidth="1"/>
    <col min="7" max="8" width="10.875" style="17" customWidth="1"/>
    <col min="9" max="9" width="9.875" style="17" customWidth="1"/>
    <col min="10" max="11" width="10.75" style="17" customWidth="1"/>
    <col min="12" max="12" width="13.125" style="17" customWidth="1"/>
    <col min="13" max="14" width="7.75" style="17" customWidth="1"/>
    <col min="15" max="15" width="12.75" style="17" customWidth="1"/>
    <col min="16" max="17" width="10.75" style="17" customWidth="1"/>
    <col min="18" max="18" width="14" style="17" customWidth="1"/>
    <col min="19" max="20" width="7.625" style="17" customWidth="1"/>
    <col min="21" max="16384" width="9" style="17"/>
  </cols>
  <sheetData>
    <row r="1" spans="1:20">
      <c r="P1" s="288" t="s">
        <v>53</v>
      </c>
      <c r="Q1" s="288"/>
      <c r="R1" s="288"/>
      <c r="S1" s="288"/>
      <c r="T1" s="288"/>
    </row>
    <row r="2" spans="1:20">
      <c r="P2" s="17" t="s">
        <v>54</v>
      </c>
      <c r="Q2" s="17" t="s">
        <v>49</v>
      </c>
      <c r="S2" s="17" t="s">
        <v>50</v>
      </c>
    </row>
    <row r="3" spans="1:20" ht="20.25">
      <c r="B3" s="70"/>
      <c r="C3" s="43"/>
      <c r="D3" s="289" t="s">
        <v>55</v>
      </c>
      <c r="E3" s="289"/>
      <c r="F3" s="289"/>
      <c r="G3" s="289"/>
      <c r="H3" s="289"/>
      <c r="I3" s="289"/>
      <c r="J3" s="289"/>
      <c r="K3" s="289"/>
      <c r="L3" s="43"/>
      <c r="M3" s="43"/>
      <c r="N3" s="43"/>
      <c r="O3" s="19"/>
      <c r="R3" s="43"/>
      <c r="S3" s="43"/>
      <c r="T3" s="43"/>
    </row>
    <row r="4" spans="1:20" ht="15.75" customHeight="1">
      <c r="B4" s="70"/>
      <c r="C4" s="43"/>
      <c r="D4" s="43"/>
      <c r="E4" s="43"/>
      <c r="F4" s="43" t="s">
        <v>56</v>
      </c>
      <c r="G4" s="290" t="s">
        <v>57</v>
      </c>
      <c r="H4" s="290"/>
      <c r="I4" s="43"/>
      <c r="J4" s="43"/>
      <c r="K4" s="43"/>
      <c r="L4" s="43"/>
      <c r="M4" s="43"/>
      <c r="N4" s="43"/>
      <c r="O4" s="43"/>
      <c r="P4" s="43"/>
      <c r="Q4" s="43"/>
      <c r="R4" s="43"/>
      <c r="S4" s="43"/>
      <c r="T4" s="43"/>
    </row>
    <row r="5" spans="1:20" ht="16.5" thickBot="1">
      <c r="A5" s="44"/>
      <c r="B5" s="71"/>
      <c r="C5" s="44"/>
      <c r="D5" s="44"/>
      <c r="E5" s="44"/>
      <c r="F5" s="44"/>
      <c r="G5" s="44"/>
      <c r="H5" s="44"/>
      <c r="I5" s="44"/>
      <c r="J5" s="44"/>
      <c r="K5" s="44"/>
      <c r="L5" s="44"/>
      <c r="M5" s="44"/>
      <c r="N5" s="44"/>
      <c r="O5" s="44"/>
      <c r="P5" s="44"/>
      <c r="Q5" s="44"/>
      <c r="R5" s="44"/>
      <c r="S5" s="44"/>
      <c r="T5" s="44"/>
    </row>
    <row r="6" spans="1:20" s="5" customFormat="1" ht="12.75">
      <c r="A6" s="278" t="s">
        <v>309</v>
      </c>
      <c r="B6" s="72"/>
      <c r="C6" s="280" t="s">
        <v>58</v>
      </c>
      <c r="D6" s="280"/>
      <c r="E6" s="280"/>
      <c r="F6" s="280"/>
      <c r="G6" s="280"/>
      <c r="H6" s="281"/>
      <c r="I6" s="278" t="s">
        <v>59</v>
      </c>
      <c r="J6" s="282"/>
      <c r="K6" s="282"/>
      <c r="L6" s="282"/>
      <c r="M6" s="282"/>
      <c r="N6" s="283"/>
      <c r="O6" s="284" t="s">
        <v>60</v>
      </c>
      <c r="P6" s="280"/>
      <c r="Q6" s="280"/>
      <c r="R6" s="280"/>
      <c r="S6" s="280"/>
      <c r="T6" s="281"/>
    </row>
    <row r="7" spans="1:20" s="5" customFormat="1" ht="51">
      <c r="A7" s="279"/>
      <c r="B7" s="73" t="s">
        <v>61</v>
      </c>
      <c r="C7" s="45" t="s">
        <v>62</v>
      </c>
      <c r="D7" s="33" t="s">
        <v>313</v>
      </c>
      <c r="E7" s="33" t="s">
        <v>314</v>
      </c>
      <c r="F7" s="33" t="s">
        <v>312</v>
      </c>
      <c r="G7" s="33" t="s">
        <v>63</v>
      </c>
      <c r="H7" s="34" t="s">
        <v>315</v>
      </c>
      <c r="I7" s="46" t="s">
        <v>62</v>
      </c>
      <c r="J7" s="33" t="s">
        <v>313</v>
      </c>
      <c r="K7" s="33" t="s">
        <v>314</v>
      </c>
      <c r="L7" s="33" t="s">
        <v>312</v>
      </c>
      <c r="M7" s="33" t="s">
        <v>63</v>
      </c>
      <c r="N7" s="34" t="s">
        <v>315</v>
      </c>
      <c r="O7" s="46" t="s">
        <v>62</v>
      </c>
      <c r="P7" s="33" t="s">
        <v>313</v>
      </c>
      <c r="Q7" s="33" t="s">
        <v>314</v>
      </c>
      <c r="R7" s="33" t="s">
        <v>312</v>
      </c>
      <c r="S7" s="33" t="s">
        <v>63</v>
      </c>
      <c r="T7" s="34" t="s">
        <v>315</v>
      </c>
    </row>
    <row r="8" spans="1:20" s="5" customFormat="1" ht="48" customHeight="1" thickBot="1">
      <c r="A8" s="38"/>
      <c r="B8" s="291" t="s">
        <v>318</v>
      </c>
      <c r="C8" s="292"/>
      <c r="D8" s="292"/>
      <c r="E8" s="292"/>
      <c r="F8" s="292"/>
      <c r="G8" s="292"/>
      <c r="H8" s="292"/>
      <c r="I8" s="292"/>
      <c r="J8" s="292"/>
      <c r="K8" s="292"/>
      <c r="L8" s="292"/>
      <c r="M8" s="292"/>
      <c r="N8" s="292"/>
      <c r="O8" s="292"/>
      <c r="P8" s="292"/>
      <c r="Q8" s="292"/>
      <c r="R8" s="292"/>
      <c r="S8" s="292"/>
      <c r="T8" s="293"/>
    </row>
    <row r="9" spans="1:20" ht="31.5">
      <c r="A9" s="31"/>
      <c r="B9" s="74" t="s">
        <v>319</v>
      </c>
      <c r="C9" s="47">
        <f>SUM(D9:H9)</f>
        <v>1792.8</v>
      </c>
      <c r="D9" s="40"/>
      <c r="E9" s="40"/>
      <c r="F9" s="63">
        <v>1792.8</v>
      </c>
      <c r="G9" s="40"/>
      <c r="H9" s="41"/>
      <c r="I9" s="49">
        <f>SUM(J9:N9)</f>
        <v>0</v>
      </c>
      <c r="J9" s="48"/>
      <c r="K9" s="48"/>
      <c r="L9" s="40"/>
      <c r="M9" s="48"/>
      <c r="N9" s="50"/>
      <c r="O9" s="49">
        <f>SUM(P9:T9)</f>
        <v>-1792.8</v>
      </c>
      <c r="P9" s="48">
        <f t="shared" ref="P9:T11" si="0">J9-D9</f>
        <v>0</v>
      </c>
      <c r="Q9" s="48">
        <f t="shared" si="0"/>
        <v>0</v>
      </c>
      <c r="R9" s="48">
        <f t="shared" si="0"/>
        <v>-1792.8</v>
      </c>
      <c r="S9" s="48">
        <f t="shared" si="0"/>
        <v>0</v>
      </c>
      <c r="T9" s="50">
        <f t="shared" si="0"/>
        <v>0</v>
      </c>
    </row>
    <row r="10" spans="1:20" ht="31.5">
      <c r="A10" s="55"/>
      <c r="B10" s="75" t="s">
        <v>320</v>
      </c>
      <c r="C10" s="47">
        <f t="shared" ref="C10:C38" si="1">SUM(D10:H10)</f>
        <v>0</v>
      </c>
      <c r="D10" s="57"/>
      <c r="E10" s="57"/>
      <c r="F10" s="57"/>
      <c r="G10" s="57"/>
      <c r="H10" s="58"/>
      <c r="I10" s="59"/>
      <c r="J10" s="60"/>
      <c r="K10" s="60"/>
      <c r="L10" s="57"/>
      <c r="M10" s="60"/>
      <c r="N10" s="61"/>
      <c r="O10" s="49">
        <f>SUM(P10:T10)</f>
        <v>0</v>
      </c>
      <c r="P10" s="48">
        <f t="shared" si="0"/>
        <v>0</v>
      </c>
      <c r="Q10" s="48">
        <f t="shared" si="0"/>
        <v>0</v>
      </c>
      <c r="R10" s="48">
        <f t="shared" si="0"/>
        <v>0</v>
      </c>
      <c r="S10" s="48">
        <f t="shared" si="0"/>
        <v>0</v>
      </c>
      <c r="T10" s="50">
        <f t="shared" si="0"/>
        <v>0</v>
      </c>
    </row>
    <row r="11" spans="1:20" ht="32.25" thickBot="1">
      <c r="A11" s="55"/>
      <c r="B11" s="76" t="s">
        <v>321</v>
      </c>
      <c r="C11" s="56">
        <f t="shared" si="1"/>
        <v>0</v>
      </c>
      <c r="D11" s="57"/>
      <c r="E11" s="57"/>
      <c r="F11" s="57"/>
      <c r="G11" s="57"/>
      <c r="H11" s="58"/>
      <c r="I11" s="59"/>
      <c r="J11" s="60"/>
      <c r="K11" s="60"/>
      <c r="L11" s="57"/>
      <c r="M11" s="60"/>
      <c r="N11" s="61"/>
      <c r="O11" s="59">
        <f>SUM(P11:T11)</f>
        <v>0</v>
      </c>
      <c r="P11" s="60">
        <f t="shared" si="0"/>
        <v>0</v>
      </c>
      <c r="Q11" s="60">
        <f t="shared" si="0"/>
        <v>0</v>
      </c>
      <c r="R11" s="60">
        <f t="shared" si="0"/>
        <v>0</v>
      </c>
      <c r="S11" s="60">
        <f t="shared" si="0"/>
        <v>0</v>
      </c>
      <c r="T11" s="61">
        <f t="shared" si="0"/>
        <v>0</v>
      </c>
    </row>
    <row r="12" spans="1:20" ht="34.5" customHeight="1" thickBot="1">
      <c r="A12" s="79"/>
      <c r="B12" s="80" t="s">
        <v>68</v>
      </c>
      <c r="C12" s="89">
        <f>SUM(C9:C11)</f>
        <v>1792.8</v>
      </c>
      <c r="D12" s="90">
        <f t="shared" ref="D12:T12" si="2">SUM(D9:D11)</f>
        <v>0</v>
      </c>
      <c r="E12" s="90">
        <f t="shared" si="2"/>
        <v>0</v>
      </c>
      <c r="F12" s="90">
        <f t="shared" si="2"/>
        <v>1792.8</v>
      </c>
      <c r="G12" s="90">
        <f t="shared" si="2"/>
        <v>0</v>
      </c>
      <c r="H12" s="91">
        <f t="shared" si="2"/>
        <v>0</v>
      </c>
      <c r="I12" s="89">
        <f t="shared" si="2"/>
        <v>0</v>
      </c>
      <c r="J12" s="90">
        <f t="shared" si="2"/>
        <v>0</v>
      </c>
      <c r="K12" s="90">
        <f t="shared" si="2"/>
        <v>0</v>
      </c>
      <c r="L12" s="90">
        <f t="shared" si="2"/>
        <v>0</v>
      </c>
      <c r="M12" s="90">
        <f t="shared" si="2"/>
        <v>0</v>
      </c>
      <c r="N12" s="91">
        <f t="shared" si="2"/>
        <v>0</v>
      </c>
      <c r="O12" s="89">
        <f t="shared" si="2"/>
        <v>-1792.8</v>
      </c>
      <c r="P12" s="90">
        <f t="shared" si="2"/>
        <v>0</v>
      </c>
      <c r="Q12" s="90">
        <f t="shared" si="2"/>
        <v>0</v>
      </c>
      <c r="R12" s="90">
        <f t="shared" si="2"/>
        <v>-1792.8</v>
      </c>
      <c r="S12" s="90">
        <f t="shared" si="2"/>
        <v>0</v>
      </c>
      <c r="T12" s="91">
        <f t="shared" si="2"/>
        <v>0</v>
      </c>
    </row>
    <row r="13" spans="1:20" ht="24" customHeight="1">
      <c r="A13" s="78"/>
      <c r="B13" s="294" t="s">
        <v>322</v>
      </c>
      <c r="C13" s="295"/>
      <c r="D13" s="295"/>
      <c r="E13" s="295"/>
      <c r="F13" s="295"/>
      <c r="G13" s="295"/>
      <c r="H13" s="295"/>
      <c r="I13" s="295"/>
      <c r="J13" s="295"/>
      <c r="K13" s="295"/>
      <c r="L13" s="295"/>
      <c r="M13" s="295"/>
      <c r="N13" s="295"/>
      <c r="O13" s="295"/>
      <c r="P13" s="295"/>
      <c r="Q13" s="295"/>
      <c r="R13" s="295"/>
      <c r="S13" s="295"/>
      <c r="T13" s="296"/>
    </row>
    <row r="14" spans="1:20" ht="43.5" customHeight="1">
      <c r="A14" s="55"/>
      <c r="B14" s="75" t="s">
        <v>324</v>
      </c>
      <c r="C14" s="47">
        <f t="shared" si="1"/>
        <v>5200</v>
      </c>
      <c r="D14" s="62"/>
      <c r="E14" s="57"/>
      <c r="F14" s="62">
        <v>5200</v>
      </c>
      <c r="G14" s="57"/>
      <c r="H14" s="58"/>
      <c r="I14" s="59"/>
      <c r="J14" s="60"/>
      <c r="K14" s="60"/>
      <c r="L14" s="57"/>
      <c r="M14" s="60"/>
      <c r="N14" s="61"/>
      <c r="O14" s="49">
        <f t="shared" ref="O14:O38" si="3">SUM(P14:T14)</f>
        <v>-5200</v>
      </c>
      <c r="P14" s="48">
        <f t="shared" ref="P14:P38" si="4">J14-D14</f>
        <v>0</v>
      </c>
      <c r="Q14" s="48">
        <f t="shared" ref="Q14:Q38" si="5">K14-E14</f>
        <v>0</v>
      </c>
      <c r="R14" s="48">
        <f t="shared" ref="R14:R38" si="6">L14-F14</f>
        <v>-5200</v>
      </c>
      <c r="S14" s="48">
        <f t="shared" ref="S14:S38" si="7">M14-G14</f>
        <v>0</v>
      </c>
      <c r="T14" s="50">
        <f t="shared" ref="T14:T38" si="8">N14-H14</f>
        <v>0</v>
      </c>
    </row>
    <row r="15" spans="1:20" ht="31.5">
      <c r="A15" s="55"/>
      <c r="B15" s="75" t="s">
        <v>325</v>
      </c>
      <c r="C15" s="47">
        <f t="shared" si="1"/>
        <v>1300</v>
      </c>
      <c r="D15" s="62"/>
      <c r="E15" s="57"/>
      <c r="F15" s="62">
        <v>1300</v>
      </c>
      <c r="G15" s="57"/>
      <c r="H15" s="58"/>
      <c r="I15" s="59"/>
      <c r="J15" s="60"/>
      <c r="K15" s="60"/>
      <c r="L15" s="57"/>
      <c r="M15" s="60"/>
      <c r="N15" s="61"/>
      <c r="O15" s="49">
        <f t="shared" si="3"/>
        <v>-1300</v>
      </c>
      <c r="P15" s="48">
        <f t="shared" si="4"/>
        <v>0</v>
      </c>
      <c r="Q15" s="48">
        <f t="shared" si="5"/>
        <v>0</v>
      </c>
      <c r="R15" s="48">
        <f t="shared" si="6"/>
        <v>-1300</v>
      </c>
      <c r="S15" s="48">
        <f t="shared" si="7"/>
        <v>0</v>
      </c>
      <c r="T15" s="50">
        <f t="shared" si="8"/>
        <v>0</v>
      </c>
    </row>
    <row r="16" spans="1:20" ht="31.5">
      <c r="A16" s="55"/>
      <c r="B16" s="75" t="s">
        <v>326</v>
      </c>
      <c r="C16" s="47">
        <f t="shared" si="1"/>
        <v>1600</v>
      </c>
      <c r="D16" s="62"/>
      <c r="E16" s="57"/>
      <c r="F16" s="62">
        <v>1600</v>
      </c>
      <c r="G16" s="57"/>
      <c r="H16" s="58"/>
      <c r="I16" s="59"/>
      <c r="J16" s="60"/>
      <c r="K16" s="60"/>
      <c r="L16" s="57"/>
      <c r="M16" s="60"/>
      <c r="N16" s="61"/>
      <c r="O16" s="49">
        <f t="shared" si="3"/>
        <v>-1600</v>
      </c>
      <c r="P16" s="48">
        <f t="shared" si="4"/>
        <v>0</v>
      </c>
      <c r="Q16" s="48">
        <f t="shared" si="5"/>
        <v>0</v>
      </c>
      <c r="R16" s="48">
        <f t="shared" si="6"/>
        <v>-1600</v>
      </c>
      <c r="S16" s="48">
        <f t="shared" si="7"/>
        <v>0</v>
      </c>
      <c r="T16" s="50">
        <f t="shared" si="8"/>
        <v>0</v>
      </c>
    </row>
    <row r="17" spans="1:20">
      <c r="A17" s="55"/>
      <c r="B17" s="75" t="s">
        <v>327</v>
      </c>
      <c r="C17" s="47">
        <f t="shared" si="1"/>
        <v>400</v>
      </c>
      <c r="D17" s="62"/>
      <c r="E17" s="57"/>
      <c r="F17" s="62">
        <v>400</v>
      </c>
      <c r="G17" s="57"/>
      <c r="H17" s="58"/>
      <c r="I17" s="59"/>
      <c r="J17" s="60"/>
      <c r="K17" s="60"/>
      <c r="L17" s="57"/>
      <c r="M17" s="60"/>
      <c r="N17" s="61"/>
      <c r="O17" s="49">
        <f t="shared" si="3"/>
        <v>-400</v>
      </c>
      <c r="P17" s="48">
        <f t="shared" si="4"/>
        <v>0</v>
      </c>
      <c r="Q17" s="48">
        <f t="shared" si="5"/>
        <v>0</v>
      </c>
      <c r="R17" s="48">
        <f t="shared" si="6"/>
        <v>-400</v>
      </c>
      <c r="S17" s="48">
        <f t="shared" si="7"/>
        <v>0</v>
      </c>
      <c r="T17" s="50">
        <f t="shared" si="8"/>
        <v>0</v>
      </c>
    </row>
    <row r="18" spans="1:20" ht="31.5">
      <c r="A18" s="55"/>
      <c r="B18" s="75" t="s">
        <v>328</v>
      </c>
      <c r="C18" s="47">
        <f t="shared" si="1"/>
        <v>53851.7</v>
      </c>
      <c r="D18" s="62"/>
      <c r="E18" s="57"/>
      <c r="F18" s="62">
        <v>53851.7</v>
      </c>
      <c r="G18" s="57"/>
      <c r="H18" s="58"/>
      <c r="I18" s="59"/>
      <c r="J18" s="60"/>
      <c r="K18" s="60"/>
      <c r="L18" s="57"/>
      <c r="M18" s="60"/>
      <c r="N18" s="61"/>
      <c r="O18" s="49">
        <f t="shared" si="3"/>
        <v>-53851.7</v>
      </c>
      <c r="P18" s="48">
        <f t="shared" si="4"/>
        <v>0</v>
      </c>
      <c r="Q18" s="48">
        <f t="shared" si="5"/>
        <v>0</v>
      </c>
      <c r="R18" s="48">
        <f t="shared" si="6"/>
        <v>-53851.7</v>
      </c>
      <c r="S18" s="48">
        <f t="shared" si="7"/>
        <v>0</v>
      </c>
      <c r="T18" s="50">
        <f t="shared" si="8"/>
        <v>0</v>
      </c>
    </row>
    <row r="19" spans="1:20" ht="47.25">
      <c r="A19" s="55"/>
      <c r="B19" s="75" t="s">
        <v>331</v>
      </c>
      <c r="C19" s="47">
        <f t="shared" si="1"/>
        <v>2300</v>
      </c>
      <c r="D19" s="62"/>
      <c r="E19" s="57"/>
      <c r="F19" s="62">
        <v>2300</v>
      </c>
      <c r="G19" s="57"/>
      <c r="H19" s="58"/>
      <c r="I19" s="59"/>
      <c r="J19" s="60"/>
      <c r="K19" s="60"/>
      <c r="L19" s="57"/>
      <c r="M19" s="60"/>
      <c r="N19" s="61"/>
      <c r="O19" s="49">
        <f t="shared" si="3"/>
        <v>-2300</v>
      </c>
      <c r="P19" s="48">
        <f t="shared" si="4"/>
        <v>0</v>
      </c>
      <c r="Q19" s="48">
        <f t="shared" si="5"/>
        <v>0</v>
      </c>
      <c r="R19" s="48">
        <f t="shared" si="6"/>
        <v>-2300</v>
      </c>
      <c r="S19" s="48">
        <f t="shared" si="7"/>
        <v>0</v>
      </c>
      <c r="T19" s="50">
        <f t="shared" si="8"/>
        <v>0</v>
      </c>
    </row>
    <row r="20" spans="1:20" ht="47.25">
      <c r="A20" s="55"/>
      <c r="B20" s="75" t="s">
        <v>332</v>
      </c>
      <c r="C20" s="47">
        <f t="shared" si="1"/>
        <v>1000</v>
      </c>
      <c r="D20" s="62"/>
      <c r="E20" s="57"/>
      <c r="F20" s="62">
        <v>1000</v>
      </c>
      <c r="G20" s="57"/>
      <c r="H20" s="58"/>
      <c r="I20" s="59"/>
      <c r="J20" s="60"/>
      <c r="K20" s="60"/>
      <c r="L20" s="57"/>
      <c r="M20" s="60"/>
      <c r="N20" s="61"/>
      <c r="O20" s="49">
        <f t="shared" si="3"/>
        <v>-1000</v>
      </c>
      <c r="P20" s="48">
        <f t="shared" si="4"/>
        <v>0</v>
      </c>
      <c r="Q20" s="48">
        <f t="shared" si="5"/>
        <v>0</v>
      </c>
      <c r="R20" s="48">
        <f t="shared" si="6"/>
        <v>-1000</v>
      </c>
      <c r="S20" s="48">
        <f t="shared" si="7"/>
        <v>0</v>
      </c>
      <c r="T20" s="50">
        <f t="shared" si="8"/>
        <v>0</v>
      </c>
    </row>
    <row r="21" spans="1:20" ht="47.25">
      <c r="A21" s="55"/>
      <c r="B21" s="75" t="s">
        <v>333</v>
      </c>
      <c r="C21" s="47">
        <f t="shared" si="1"/>
        <v>28985.9</v>
      </c>
      <c r="D21" s="62"/>
      <c r="E21" s="57"/>
      <c r="F21" s="62">
        <v>28985.9</v>
      </c>
      <c r="G21" s="57"/>
      <c r="H21" s="58"/>
      <c r="I21" s="59"/>
      <c r="J21" s="60"/>
      <c r="K21" s="60"/>
      <c r="L21" s="57"/>
      <c r="M21" s="60"/>
      <c r="N21" s="61"/>
      <c r="O21" s="49">
        <f t="shared" si="3"/>
        <v>-28985.9</v>
      </c>
      <c r="P21" s="48">
        <f t="shared" si="4"/>
        <v>0</v>
      </c>
      <c r="Q21" s="48">
        <f t="shared" si="5"/>
        <v>0</v>
      </c>
      <c r="R21" s="48">
        <f t="shared" si="6"/>
        <v>-28985.9</v>
      </c>
      <c r="S21" s="48">
        <f t="shared" si="7"/>
        <v>0</v>
      </c>
      <c r="T21" s="50">
        <f t="shared" si="8"/>
        <v>0</v>
      </c>
    </row>
    <row r="22" spans="1:20">
      <c r="A22" s="55"/>
      <c r="B22" s="75" t="s">
        <v>334</v>
      </c>
      <c r="C22" s="47">
        <f t="shared" si="1"/>
        <v>4000</v>
      </c>
      <c r="D22" s="62"/>
      <c r="E22" s="57"/>
      <c r="F22" s="62">
        <v>4000</v>
      </c>
      <c r="G22" s="57"/>
      <c r="H22" s="58"/>
      <c r="I22" s="59"/>
      <c r="J22" s="60"/>
      <c r="K22" s="60"/>
      <c r="L22" s="57"/>
      <c r="M22" s="60"/>
      <c r="N22" s="61"/>
      <c r="O22" s="49">
        <f t="shared" si="3"/>
        <v>-4000</v>
      </c>
      <c r="P22" s="48">
        <f t="shared" si="4"/>
        <v>0</v>
      </c>
      <c r="Q22" s="48">
        <f t="shared" si="5"/>
        <v>0</v>
      </c>
      <c r="R22" s="48">
        <f t="shared" si="6"/>
        <v>-4000</v>
      </c>
      <c r="S22" s="48">
        <f t="shared" si="7"/>
        <v>0</v>
      </c>
      <c r="T22" s="50">
        <f t="shared" si="8"/>
        <v>0</v>
      </c>
    </row>
    <row r="23" spans="1:20" ht="31.5">
      <c r="A23" s="55"/>
      <c r="B23" s="75" t="s">
        <v>335</v>
      </c>
      <c r="C23" s="47">
        <f t="shared" si="1"/>
        <v>365</v>
      </c>
      <c r="D23" s="62"/>
      <c r="E23" s="57"/>
      <c r="F23" s="62">
        <v>365</v>
      </c>
      <c r="G23" s="57"/>
      <c r="H23" s="58"/>
      <c r="I23" s="59"/>
      <c r="J23" s="60"/>
      <c r="K23" s="60"/>
      <c r="L23" s="57"/>
      <c r="M23" s="60"/>
      <c r="N23" s="61"/>
      <c r="O23" s="49">
        <f t="shared" si="3"/>
        <v>-365</v>
      </c>
      <c r="P23" s="48">
        <f t="shared" si="4"/>
        <v>0</v>
      </c>
      <c r="Q23" s="48">
        <f t="shared" si="5"/>
        <v>0</v>
      </c>
      <c r="R23" s="48">
        <f t="shared" si="6"/>
        <v>-365</v>
      </c>
      <c r="S23" s="48">
        <f t="shared" si="7"/>
        <v>0</v>
      </c>
      <c r="T23" s="50">
        <f t="shared" si="8"/>
        <v>0</v>
      </c>
    </row>
    <row r="24" spans="1:20">
      <c r="A24" s="55"/>
      <c r="B24" s="75" t="s">
        <v>336</v>
      </c>
      <c r="C24" s="47">
        <f t="shared" si="1"/>
        <v>310</v>
      </c>
      <c r="D24" s="62"/>
      <c r="E24" s="57"/>
      <c r="F24" s="62">
        <v>310</v>
      </c>
      <c r="G24" s="57"/>
      <c r="H24" s="58"/>
      <c r="I24" s="59"/>
      <c r="J24" s="60"/>
      <c r="K24" s="60"/>
      <c r="L24" s="57"/>
      <c r="M24" s="60"/>
      <c r="N24" s="61"/>
      <c r="O24" s="49">
        <f t="shared" si="3"/>
        <v>-310</v>
      </c>
      <c r="P24" s="48">
        <f t="shared" si="4"/>
        <v>0</v>
      </c>
      <c r="Q24" s="48">
        <f t="shared" si="5"/>
        <v>0</v>
      </c>
      <c r="R24" s="48">
        <f t="shared" si="6"/>
        <v>-310</v>
      </c>
      <c r="S24" s="48">
        <f t="shared" si="7"/>
        <v>0</v>
      </c>
      <c r="T24" s="50">
        <f t="shared" si="8"/>
        <v>0</v>
      </c>
    </row>
    <row r="25" spans="1:20">
      <c r="A25" s="55"/>
      <c r="B25" s="75" t="s">
        <v>337</v>
      </c>
      <c r="C25" s="47">
        <f t="shared" si="1"/>
        <v>40</v>
      </c>
      <c r="D25" s="62"/>
      <c r="E25" s="57"/>
      <c r="F25" s="62">
        <v>40</v>
      </c>
      <c r="G25" s="57"/>
      <c r="H25" s="58"/>
      <c r="I25" s="59"/>
      <c r="J25" s="60"/>
      <c r="K25" s="60"/>
      <c r="L25" s="57"/>
      <c r="M25" s="60"/>
      <c r="N25" s="61"/>
      <c r="O25" s="49">
        <f t="shared" si="3"/>
        <v>-40</v>
      </c>
      <c r="P25" s="48">
        <f t="shared" si="4"/>
        <v>0</v>
      </c>
      <c r="Q25" s="48">
        <f t="shared" si="5"/>
        <v>0</v>
      </c>
      <c r="R25" s="48">
        <f t="shared" si="6"/>
        <v>-40</v>
      </c>
      <c r="S25" s="48">
        <f t="shared" si="7"/>
        <v>0</v>
      </c>
      <c r="T25" s="50">
        <f t="shared" si="8"/>
        <v>0</v>
      </c>
    </row>
    <row r="26" spans="1:20" ht="63">
      <c r="A26" s="55"/>
      <c r="B26" s="75" t="s">
        <v>338</v>
      </c>
      <c r="C26" s="47">
        <f t="shared" si="1"/>
        <v>741.2</v>
      </c>
      <c r="D26" s="62"/>
      <c r="E26" s="57"/>
      <c r="F26" s="62">
        <v>741.2</v>
      </c>
      <c r="G26" s="57"/>
      <c r="H26" s="58"/>
      <c r="I26" s="59"/>
      <c r="J26" s="60"/>
      <c r="K26" s="60"/>
      <c r="L26" s="57"/>
      <c r="M26" s="60"/>
      <c r="N26" s="61"/>
      <c r="O26" s="49">
        <f t="shared" si="3"/>
        <v>-741.2</v>
      </c>
      <c r="P26" s="48">
        <f t="shared" si="4"/>
        <v>0</v>
      </c>
      <c r="Q26" s="48">
        <f t="shared" si="5"/>
        <v>0</v>
      </c>
      <c r="R26" s="48">
        <f t="shared" si="6"/>
        <v>-741.2</v>
      </c>
      <c r="S26" s="48">
        <f t="shared" si="7"/>
        <v>0</v>
      </c>
      <c r="T26" s="50">
        <f t="shared" si="8"/>
        <v>0</v>
      </c>
    </row>
    <row r="27" spans="1:20" ht="31.5">
      <c r="A27" s="55"/>
      <c r="B27" s="75" t="s">
        <v>0</v>
      </c>
      <c r="C27" s="47">
        <f t="shared" si="1"/>
        <v>126.6</v>
      </c>
      <c r="D27" s="62"/>
      <c r="E27" s="57"/>
      <c r="F27" s="62">
        <v>126.6</v>
      </c>
      <c r="G27" s="57"/>
      <c r="H27" s="58"/>
      <c r="I27" s="59"/>
      <c r="J27" s="60"/>
      <c r="K27" s="60"/>
      <c r="L27" s="57"/>
      <c r="M27" s="60"/>
      <c r="N27" s="61"/>
      <c r="O27" s="49">
        <f t="shared" si="3"/>
        <v>-126.6</v>
      </c>
      <c r="P27" s="48">
        <f t="shared" si="4"/>
        <v>0</v>
      </c>
      <c r="Q27" s="48">
        <f t="shared" si="5"/>
        <v>0</v>
      </c>
      <c r="R27" s="48">
        <f t="shared" si="6"/>
        <v>-126.6</v>
      </c>
      <c r="S27" s="48">
        <f t="shared" si="7"/>
        <v>0</v>
      </c>
      <c r="T27" s="50">
        <f t="shared" si="8"/>
        <v>0</v>
      </c>
    </row>
    <row r="28" spans="1:20" ht="31.5">
      <c r="A28" s="55"/>
      <c r="B28" s="75" t="s">
        <v>1</v>
      </c>
      <c r="C28" s="47">
        <f t="shared" si="1"/>
        <v>1041</v>
      </c>
      <c r="D28" s="62"/>
      <c r="E28" s="57"/>
      <c r="F28" s="62">
        <v>1041</v>
      </c>
      <c r="G28" s="57"/>
      <c r="H28" s="58"/>
      <c r="I28" s="59"/>
      <c r="J28" s="60"/>
      <c r="K28" s="60"/>
      <c r="L28" s="57"/>
      <c r="M28" s="60"/>
      <c r="N28" s="61"/>
      <c r="O28" s="49">
        <f t="shared" si="3"/>
        <v>-1041</v>
      </c>
      <c r="P28" s="48">
        <f t="shared" si="4"/>
        <v>0</v>
      </c>
      <c r="Q28" s="48">
        <f t="shared" si="5"/>
        <v>0</v>
      </c>
      <c r="R28" s="48">
        <f t="shared" si="6"/>
        <v>-1041</v>
      </c>
      <c r="S28" s="48">
        <f t="shared" si="7"/>
        <v>0</v>
      </c>
      <c r="T28" s="50">
        <f t="shared" si="8"/>
        <v>0</v>
      </c>
    </row>
    <row r="29" spans="1:20" ht="47.25">
      <c r="A29" s="55"/>
      <c r="B29" s="75" t="s">
        <v>2</v>
      </c>
      <c r="C29" s="47">
        <f t="shared" si="1"/>
        <v>500</v>
      </c>
      <c r="D29" s="62"/>
      <c r="E29" s="57"/>
      <c r="F29" s="62">
        <v>500</v>
      </c>
      <c r="G29" s="57"/>
      <c r="H29" s="58"/>
      <c r="I29" s="59"/>
      <c r="J29" s="60"/>
      <c r="K29" s="60"/>
      <c r="L29" s="57"/>
      <c r="M29" s="60"/>
      <c r="N29" s="61"/>
      <c r="O29" s="49">
        <f t="shared" si="3"/>
        <v>-500</v>
      </c>
      <c r="P29" s="48">
        <f t="shared" si="4"/>
        <v>0</v>
      </c>
      <c r="Q29" s="48">
        <f t="shared" si="5"/>
        <v>0</v>
      </c>
      <c r="R29" s="48">
        <f t="shared" si="6"/>
        <v>-500</v>
      </c>
      <c r="S29" s="48">
        <f t="shared" si="7"/>
        <v>0</v>
      </c>
      <c r="T29" s="50">
        <f t="shared" si="8"/>
        <v>0</v>
      </c>
    </row>
    <row r="30" spans="1:20" ht="47.25">
      <c r="A30" s="55"/>
      <c r="B30" s="75" t="s">
        <v>3</v>
      </c>
      <c r="C30" s="47">
        <f t="shared" si="1"/>
        <v>200</v>
      </c>
      <c r="D30" s="62"/>
      <c r="E30" s="57"/>
      <c r="F30" s="62">
        <v>200</v>
      </c>
      <c r="G30" s="57"/>
      <c r="H30" s="58"/>
      <c r="I30" s="59"/>
      <c r="J30" s="60"/>
      <c r="K30" s="60"/>
      <c r="L30" s="57"/>
      <c r="M30" s="60"/>
      <c r="N30" s="61"/>
      <c r="O30" s="49">
        <f t="shared" si="3"/>
        <v>-200</v>
      </c>
      <c r="P30" s="48">
        <f t="shared" si="4"/>
        <v>0</v>
      </c>
      <c r="Q30" s="48">
        <f t="shared" si="5"/>
        <v>0</v>
      </c>
      <c r="R30" s="48">
        <f t="shared" si="6"/>
        <v>-200</v>
      </c>
      <c r="S30" s="48">
        <f t="shared" si="7"/>
        <v>0</v>
      </c>
      <c r="T30" s="50">
        <f t="shared" si="8"/>
        <v>0</v>
      </c>
    </row>
    <row r="31" spans="1:20" ht="31.5">
      <c r="A31" s="55"/>
      <c r="B31" s="75" t="s">
        <v>4</v>
      </c>
      <c r="C31" s="47">
        <f t="shared" si="1"/>
        <v>400</v>
      </c>
      <c r="D31" s="62"/>
      <c r="E31" s="57"/>
      <c r="F31" s="62">
        <v>400</v>
      </c>
      <c r="G31" s="57"/>
      <c r="H31" s="58"/>
      <c r="I31" s="59"/>
      <c r="J31" s="60"/>
      <c r="K31" s="60"/>
      <c r="L31" s="57"/>
      <c r="M31" s="60"/>
      <c r="N31" s="61"/>
      <c r="O31" s="49">
        <f t="shared" si="3"/>
        <v>-400</v>
      </c>
      <c r="P31" s="48">
        <f t="shared" si="4"/>
        <v>0</v>
      </c>
      <c r="Q31" s="48">
        <f t="shared" si="5"/>
        <v>0</v>
      </c>
      <c r="R31" s="48">
        <f t="shared" si="6"/>
        <v>-400</v>
      </c>
      <c r="S31" s="48">
        <f t="shared" si="7"/>
        <v>0</v>
      </c>
      <c r="T31" s="50">
        <f t="shared" si="8"/>
        <v>0</v>
      </c>
    </row>
    <row r="32" spans="1:20" ht="31.5">
      <c r="A32" s="55"/>
      <c r="B32" s="75" t="s">
        <v>5</v>
      </c>
      <c r="C32" s="47">
        <f t="shared" si="1"/>
        <v>313.39999999999998</v>
      </c>
      <c r="D32" s="62"/>
      <c r="E32" s="57"/>
      <c r="F32" s="62">
        <v>313.39999999999998</v>
      </c>
      <c r="G32" s="57"/>
      <c r="H32" s="58"/>
      <c r="I32" s="59"/>
      <c r="J32" s="60"/>
      <c r="K32" s="60"/>
      <c r="L32" s="57"/>
      <c r="M32" s="60"/>
      <c r="N32" s="61"/>
      <c r="O32" s="49">
        <f t="shared" si="3"/>
        <v>-313.39999999999998</v>
      </c>
      <c r="P32" s="48">
        <f t="shared" si="4"/>
        <v>0</v>
      </c>
      <c r="Q32" s="48">
        <f t="shared" si="5"/>
        <v>0</v>
      </c>
      <c r="R32" s="48">
        <f t="shared" si="6"/>
        <v>-313.39999999999998</v>
      </c>
      <c r="S32" s="48">
        <f t="shared" si="7"/>
        <v>0</v>
      </c>
      <c r="T32" s="50">
        <f t="shared" si="8"/>
        <v>0</v>
      </c>
    </row>
    <row r="33" spans="1:20" ht="78.75">
      <c r="A33" s="55"/>
      <c r="B33" s="76" t="s">
        <v>43</v>
      </c>
      <c r="C33" s="47">
        <f t="shared" si="1"/>
        <v>200</v>
      </c>
      <c r="D33" s="62"/>
      <c r="E33" s="57"/>
      <c r="F33" s="62">
        <v>200</v>
      </c>
      <c r="G33" s="57"/>
      <c r="H33" s="58"/>
      <c r="I33" s="59"/>
      <c r="J33" s="60"/>
      <c r="K33" s="60"/>
      <c r="L33" s="57"/>
      <c r="M33" s="60"/>
      <c r="N33" s="61"/>
      <c r="O33" s="49">
        <f t="shared" si="3"/>
        <v>-200</v>
      </c>
      <c r="P33" s="48">
        <f t="shared" si="4"/>
        <v>0</v>
      </c>
      <c r="Q33" s="48">
        <f t="shared" si="5"/>
        <v>0</v>
      </c>
      <c r="R33" s="48">
        <f t="shared" si="6"/>
        <v>-200</v>
      </c>
      <c r="S33" s="48">
        <f t="shared" si="7"/>
        <v>0</v>
      </c>
      <c r="T33" s="50">
        <f t="shared" si="8"/>
        <v>0</v>
      </c>
    </row>
    <row r="34" spans="1:20" ht="126">
      <c r="A34" s="55"/>
      <c r="B34" s="76" t="s">
        <v>44</v>
      </c>
      <c r="C34" s="47">
        <f t="shared" si="1"/>
        <v>300</v>
      </c>
      <c r="D34" s="62"/>
      <c r="E34" s="57"/>
      <c r="F34" s="62">
        <v>300</v>
      </c>
      <c r="G34" s="57"/>
      <c r="H34" s="58"/>
      <c r="I34" s="59"/>
      <c r="J34" s="60"/>
      <c r="K34" s="60"/>
      <c r="L34" s="57"/>
      <c r="M34" s="60"/>
      <c r="N34" s="61"/>
      <c r="O34" s="49">
        <f t="shared" si="3"/>
        <v>-300</v>
      </c>
      <c r="P34" s="48">
        <f t="shared" si="4"/>
        <v>0</v>
      </c>
      <c r="Q34" s="48">
        <f t="shared" si="5"/>
        <v>0</v>
      </c>
      <c r="R34" s="48">
        <f t="shared" si="6"/>
        <v>-300</v>
      </c>
      <c r="S34" s="48">
        <f t="shared" si="7"/>
        <v>0</v>
      </c>
      <c r="T34" s="50">
        <f t="shared" si="8"/>
        <v>0</v>
      </c>
    </row>
    <row r="35" spans="1:20" ht="78.75">
      <c r="A35" s="55"/>
      <c r="B35" s="76" t="s">
        <v>45</v>
      </c>
      <c r="C35" s="47">
        <f t="shared" si="1"/>
        <v>60</v>
      </c>
      <c r="D35" s="62"/>
      <c r="E35" s="57"/>
      <c r="F35" s="62">
        <v>60</v>
      </c>
      <c r="G35" s="57"/>
      <c r="H35" s="58"/>
      <c r="I35" s="59"/>
      <c r="J35" s="60"/>
      <c r="K35" s="60"/>
      <c r="L35" s="57"/>
      <c r="M35" s="60"/>
      <c r="N35" s="61"/>
      <c r="O35" s="49">
        <f t="shared" si="3"/>
        <v>-60</v>
      </c>
      <c r="P35" s="48">
        <f t="shared" si="4"/>
        <v>0</v>
      </c>
      <c r="Q35" s="48">
        <f t="shared" si="5"/>
        <v>0</v>
      </c>
      <c r="R35" s="48">
        <f t="shared" si="6"/>
        <v>-60</v>
      </c>
      <c r="S35" s="48">
        <f t="shared" si="7"/>
        <v>0</v>
      </c>
      <c r="T35" s="50">
        <f t="shared" si="8"/>
        <v>0</v>
      </c>
    </row>
    <row r="36" spans="1:20" ht="78.75">
      <c r="A36" s="55"/>
      <c r="B36" s="76" t="s">
        <v>46</v>
      </c>
      <c r="C36" s="47">
        <f t="shared" si="1"/>
        <v>100</v>
      </c>
      <c r="D36" s="62"/>
      <c r="E36" s="57"/>
      <c r="F36" s="62">
        <v>100</v>
      </c>
      <c r="G36" s="57"/>
      <c r="H36" s="58"/>
      <c r="I36" s="59"/>
      <c r="J36" s="60"/>
      <c r="K36" s="60"/>
      <c r="L36" s="57"/>
      <c r="M36" s="60"/>
      <c r="N36" s="61"/>
      <c r="O36" s="49">
        <f t="shared" si="3"/>
        <v>-100</v>
      </c>
      <c r="P36" s="48">
        <f t="shared" si="4"/>
        <v>0</v>
      </c>
      <c r="Q36" s="48">
        <f t="shared" si="5"/>
        <v>0</v>
      </c>
      <c r="R36" s="48">
        <f t="shared" si="6"/>
        <v>-100</v>
      </c>
      <c r="S36" s="48">
        <f t="shared" si="7"/>
        <v>0</v>
      </c>
      <c r="T36" s="50">
        <f t="shared" si="8"/>
        <v>0</v>
      </c>
    </row>
    <row r="37" spans="1:20" ht="214.5" customHeight="1">
      <c r="A37" s="55"/>
      <c r="B37" s="76" t="s">
        <v>47</v>
      </c>
      <c r="C37" s="47">
        <f t="shared" si="1"/>
        <v>100</v>
      </c>
      <c r="D37" s="62"/>
      <c r="E37" s="57"/>
      <c r="F37" s="62">
        <v>100</v>
      </c>
      <c r="G37" s="57"/>
      <c r="H37" s="58"/>
      <c r="I37" s="59"/>
      <c r="J37" s="60"/>
      <c r="K37" s="60"/>
      <c r="L37" s="57"/>
      <c r="M37" s="60"/>
      <c r="N37" s="61"/>
      <c r="O37" s="49">
        <f t="shared" si="3"/>
        <v>-100</v>
      </c>
      <c r="P37" s="48">
        <f t="shared" si="4"/>
        <v>0</v>
      </c>
      <c r="Q37" s="48">
        <f t="shared" si="5"/>
        <v>0</v>
      </c>
      <c r="R37" s="48">
        <f t="shared" si="6"/>
        <v>-100</v>
      </c>
      <c r="S37" s="48">
        <f t="shared" si="7"/>
        <v>0</v>
      </c>
      <c r="T37" s="50">
        <f t="shared" si="8"/>
        <v>0</v>
      </c>
    </row>
    <row r="38" spans="1:20" ht="70.5" customHeight="1" thickBot="1">
      <c r="A38" s="55"/>
      <c r="B38" s="76" t="s">
        <v>48</v>
      </c>
      <c r="C38" s="47">
        <f t="shared" si="1"/>
        <v>150</v>
      </c>
      <c r="D38" s="64"/>
      <c r="E38" s="57"/>
      <c r="F38" s="64">
        <v>150</v>
      </c>
      <c r="G38" s="57"/>
      <c r="H38" s="58"/>
      <c r="I38" s="59"/>
      <c r="J38" s="60"/>
      <c r="K38" s="60"/>
      <c r="L38" s="57"/>
      <c r="M38" s="60"/>
      <c r="N38" s="61"/>
      <c r="O38" s="49">
        <f t="shared" si="3"/>
        <v>-150</v>
      </c>
      <c r="P38" s="48">
        <f t="shared" si="4"/>
        <v>0</v>
      </c>
      <c r="Q38" s="48">
        <f t="shared" si="5"/>
        <v>0</v>
      </c>
      <c r="R38" s="48">
        <f t="shared" si="6"/>
        <v>-150</v>
      </c>
      <c r="S38" s="48">
        <f t="shared" si="7"/>
        <v>0</v>
      </c>
      <c r="T38" s="50">
        <f t="shared" si="8"/>
        <v>0</v>
      </c>
    </row>
    <row r="39" spans="1:20" ht="34.5" customHeight="1" thickBot="1">
      <c r="A39" s="79"/>
      <c r="B39" s="80" t="s">
        <v>68</v>
      </c>
      <c r="C39" s="84">
        <f t="shared" ref="C39:T39" si="9">SUM(C14:C38)</f>
        <v>103584.8</v>
      </c>
      <c r="D39" s="39">
        <f t="shared" si="9"/>
        <v>0</v>
      </c>
      <c r="E39" s="39">
        <f t="shared" si="9"/>
        <v>0</v>
      </c>
      <c r="F39" s="39">
        <f t="shared" si="9"/>
        <v>103584.8</v>
      </c>
      <c r="G39" s="39">
        <f t="shared" si="9"/>
        <v>0</v>
      </c>
      <c r="H39" s="85">
        <f t="shared" si="9"/>
        <v>0</v>
      </c>
      <c r="I39" s="84">
        <f t="shared" si="9"/>
        <v>0</v>
      </c>
      <c r="J39" s="39">
        <f t="shared" si="9"/>
        <v>0</v>
      </c>
      <c r="K39" s="39">
        <f t="shared" si="9"/>
        <v>0</v>
      </c>
      <c r="L39" s="39">
        <f t="shared" si="9"/>
        <v>0</v>
      </c>
      <c r="M39" s="39">
        <f t="shared" si="9"/>
        <v>0</v>
      </c>
      <c r="N39" s="85">
        <f t="shared" si="9"/>
        <v>0</v>
      </c>
      <c r="O39" s="84">
        <f t="shared" si="9"/>
        <v>-103584.8</v>
      </c>
      <c r="P39" s="39">
        <f t="shared" si="9"/>
        <v>0</v>
      </c>
      <c r="Q39" s="39">
        <f t="shared" si="9"/>
        <v>0</v>
      </c>
      <c r="R39" s="39">
        <f t="shared" si="9"/>
        <v>-103584.8</v>
      </c>
      <c r="S39" s="39">
        <f t="shared" si="9"/>
        <v>0</v>
      </c>
      <c r="T39" s="85">
        <f t="shared" si="9"/>
        <v>0</v>
      </c>
    </row>
    <row r="40" spans="1:20" s="83" customFormat="1" ht="34.5" customHeight="1" thickBot="1">
      <c r="A40" s="81"/>
      <c r="B40" s="82" t="s">
        <v>69</v>
      </c>
      <c r="C40" s="86">
        <f t="shared" ref="C40:T40" si="10">C12+C39</f>
        <v>105377.60000000001</v>
      </c>
      <c r="D40" s="87">
        <f t="shared" si="10"/>
        <v>0</v>
      </c>
      <c r="E40" s="87">
        <f t="shared" si="10"/>
        <v>0</v>
      </c>
      <c r="F40" s="87">
        <f t="shared" si="10"/>
        <v>105377.60000000001</v>
      </c>
      <c r="G40" s="87">
        <f t="shared" si="10"/>
        <v>0</v>
      </c>
      <c r="H40" s="88">
        <f t="shared" si="10"/>
        <v>0</v>
      </c>
      <c r="I40" s="86">
        <f t="shared" si="10"/>
        <v>0</v>
      </c>
      <c r="J40" s="87">
        <f t="shared" si="10"/>
        <v>0</v>
      </c>
      <c r="K40" s="87">
        <f t="shared" si="10"/>
        <v>0</v>
      </c>
      <c r="L40" s="87">
        <f t="shared" si="10"/>
        <v>0</v>
      </c>
      <c r="M40" s="87">
        <f t="shared" si="10"/>
        <v>0</v>
      </c>
      <c r="N40" s="88">
        <f t="shared" si="10"/>
        <v>0</v>
      </c>
      <c r="O40" s="86">
        <f t="shared" si="10"/>
        <v>-105377.60000000001</v>
      </c>
      <c r="P40" s="87">
        <f t="shared" si="10"/>
        <v>0</v>
      </c>
      <c r="Q40" s="87">
        <f t="shared" si="10"/>
        <v>0</v>
      </c>
      <c r="R40" s="87">
        <f t="shared" si="10"/>
        <v>-105377.60000000001</v>
      </c>
      <c r="S40" s="87">
        <f t="shared" si="10"/>
        <v>0</v>
      </c>
      <c r="T40" s="88">
        <f t="shared" si="10"/>
        <v>0</v>
      </c>
    </row>
    <row r="41" spans="1:20">
      <c r="C41" s="51"/>
      <c r="D41" s="51"/>
      <c r="E41" s="51"/>
      <c r="F41" s="51"/>
      <c r="G41" s="51"/>
      <c r="H41" s="51"/>
      <c r="I41" s="51"/>
      <c r="J41" s="51"/>
      <c r="K41" s="52"/>
      <c r="L41" s="52"/>
      <c r="M41" s="52"/>
      <c r="N41" s="52"/>
      <c r="O41" s="51"/>
      <c r="P41" s="51"/>
      <c r="Q41" s="52"/>
      <c r="R41" s="52"/>
      <c r="S41" s="52"/>
      <c r="T41" s="52"/>
    </row>
    <row r="42" spans="1:20">
      <c r="B42" s="69" t="s">
        <v>64</v>
      </c>
      <c r="C42" s="51"/>
      <c r="D42" s="51"/>
      <c r="E42" s="51"/>
      <c r="F42" s="51"/>
      <c r="G42" s="51"/>
      <c r="H42" s="51"/>
      <c r="I42" s="51"/>
      <c r="J42" s="51"/>
      <c r="K42" s="53"/>
      <c r="L42" s="53"/>
      <c r="M42" s="53"/>
      <c r="N42" s="53"/>
      <c r="O42" s="51"/>
      <c r="P42" s="51"/>
      <c r="Q42" s="53"/>
      <c r="R42" s="53"/>
      <c r="S42" s="53"/>
      <c r="T42" s="53"/>
    </row>
    <row r="43" spans="1:20">
      <c r="B43" s="297"/>
      <c r="C43" s="298"/>
      <c r="D43" s="298"/>
      <c r="E43" s="298"/>
      <c r="F43" s="298"/>
      <c r="G43" s="298"/>
      <c r="H43" s="298"/>
      <c r="I43" s="298"/>
      <c r="J43" s="298"/>
      <c r="K43" s="298"/>
      <c r="L43" s="298"/>
      <c r="M43" s="298"/>
      <c r="N43" s="298"/>
      <c r="O43" s="298"/>
      <c r="P43" s="298"/>
      <c r="Q43" s="298"/>
      <c r="R43" s="298"/>
      <c r="S43" s="298"/>
      <c r="T43" s="299"/>
    </row>
    <row r="44" spans="1:20">
      <c r="B44" s="285"/>
      <c r="C44" s="286"/>
      <c r="D44" s="286"/>
      <c r="E44" s="286"/>
      <c r="F44" s="286"/>
      <c r="G44" s="286"/>
      <c r="H44" s="286"/>
      <c r="I44" s="286"/>
      <c r="J44" s="286"/>
      <c r="K44" s="286"/>
      <c r="L44" s="286"/>
      <c r="M44" s="286"/>
      <c r="N44" s="286"/>
      <c r="O44" s="286"/>
      <c r="P44" s="286"/>
      <c r="Q44" s="286"/>
      <c r="R44" s="286"/>
      <c r="S44" s="286"/>
      <c r="T44" s="287"/>
    </row>
    <row r="45" spans="1:20">
      <c r="B45" s="69" t="s">
        <v>65</v>
      </c>
      <c r="C45" s="51"/>
      <c r="D45" s="51"/>
      <c r="E45" s="51"/>
      <c r="F45" s="51"/>
      <c r="G45" s="51"/>
      <c r="H45" s="51"/>
      <c r="I45" s="51"/>
      <c r="J45" s="51"/>
      <c r="K45" s="53"/>
      <c r="L45" s="53"/>
      <c r="M45" s="53"/>
      <c r="N45" s="53"/>
      <c r="O45" s="51"/>
      <c r="P45" s="51"/>
      <c r="Q45" s="53"/>
      <c r="R45" s="53"/>
      <c r="S45" s="53"/>
      <c r="T45" s="53"/>
    </row>
    <row r="46" spans="1:20">
      <c r="B46" s="297"/>
      <c r="C46" s="298"/>
      <c r="D46" s="298"/>
      <c r="E46" s="298"/>
      <c r="F46" s="298"/>
      <c r="G46" s="298"/>
      <c r="H46" s="298"/>
      <c r="I46" s="298"/>
      <c r="J46" s="298"/>
      <c r="K46" s="298"/>
      <c r="L46" s="298"/>
      <c r="M46" s="298"/>
      <c r="N46" s="298"/>
      <c r="O46" s="298"/>
      <c r="P46" s="298"/>
      <c r="Q46" s="298"/>
      <c r="R46" s="298"/>
      <c r="S46" s="298"/>
      <c r="T46" s="299"/>
    </row>
    <row r="47" spans="1:20">
      <c r="B47" s="285"/>
      <c r="C47" s="286"/>
      <c r="D47" s="286"/>
      <c r="E47" s="286"/>
      <c r="F47" s="286"/>
      <c r="G47" s="286"/>
      <c r="H47" s="286"/>
      <c r="I47" s="286"/>
      <c r="J47" s="286"/>
      <c r="K47" s="286"/>
      <c r="L47" s="286"/>
      <c r="M47" s="286"/>
      <c r="N47" s="286"/>
      <c r="O47" s="286"/>
      <c r="P47" s="286"/>
      <c r="Q47" s="286"/>
      <c r="R47" s="286"/>
      <c r="S47" s="286"/>
      <c r="T47" s="287"/>
    </row>
    <row r="48" spans="1:20">
      <c r="B48" s="77"/>
      <c r="C48" s="54"/>
      <c r="D48" s="54"/>
      <c r="E48" s="54"/>
      <c r="F48" s="54"/>
      <c r="G48" s="54"/>
      <c r="H48" s="54"/>
      <c r="I48" s="54"/>
      <c r="J48" s="54"/>
      <c r="K48" s="54"/>
      <c r="L48" s="54"/>
      <c r="M48" s="54"/>
      <c r="N48" s="54"/>
      <c r="O48" s="54"/>
      <c r="P48" s="54"/>
      <c r="Q48" s="54"/>
      <c r="R48" s="54"/>
      <c r="S48" s="54"/>
      <c r="T48" s="54"/>
    </row>
    <row r="49" spans="2:12">
      <c r="B49" s="69" t="s">
        <v>66</v>
      </c>
      <c r="L49" s="17" t="s">
        <v>67</v>
      </c>
    </row>
  </sheetData>
  <mergeCells count="13">
    <mergeCell ref="B43:T43"/>
    <mergeCell ref="B44:T44"/>
    <mergeCell ref="B46:T46"/>
    <mergeCell ref="A6:A7"/>
    <mergeCell ref="C6:H6"/>
    <mergeCell ref="I6:N6"/>
    <mergeCell ref="O6:T6"/>
    <mergeCell ref="B47:T47"/>
    <mergeCell ref="P1:T1"/>
    <mergeCell ref="D3:K3"/>
    <mergeCell ref="G4:H4"/>
    <mergeCell ref="B8:T8"/>
    <mergeCell ref="B13:T13"/>
  </mergeCells>
  <phoneticPr fontId="23" type="noConversion"/>
  <pageMargins left="0.51181102362204722" right="0.11811023622047245" top="0.15748031496062992" bottom="0.35433070866141736" header="0.31496062992125984" footer="0.31496062992125984"/>
  <pageSetup paperSize="9" scale="36" orientation="portrait" r:id="rId1"/>
</worksheet>
</file>

<file path=xl/worksheets/sheet10.xml><?xml version="1.0" encoding="utf-8"?>
<worksheet xmlns="http://schemas.openxmlformats.org/spreadsheetml/2006/main" xmlns:r="http://schemas.openxmlformats.org/officeDocument/2006/relationships">
  <dimension ref="A1:P10"/>
  <sheetViews>
    <sheetView workbookViewId="0">
      <selection activeCell="A3" sqref="A3:J3"/>
    </sheetView>
  </sheetViews>
  <sheetFormatPr defaultColWidth="8" defaultRowHeight="15.75"/>
  <cols>
    <col min="1" max="1" width="5.125" style="226" customWidth="1"/>
    <col min="2" max="2" width="31.875" style="226" customWidth="1"/>
    <col min="3" max="3" width="37.5" style="226" customWidth="1"/>
    <col min="4" max="4" width="8" style="226"/>
    <col min="5" max="5" width="13.75" style="226" customWidth="1"/>
    <col min="6" max="7" width="7.25" style="226" customWidth="1"/>
    <col min="8" max="8" width="7" style="226" customWidth="1"/>
    <col min="9" max="9" width="7.375" style="226" customWidth="1"/>
    <col min="10" max="10" width="7.25" style="226" customWidth="1"/>
    <col min="11" max="16384" width="8" style="226"/>
  </cols>
  <sheetData>
    <row r="1" spans="1:16" s="3" customFormat="1" ht="69.75" customHeight="1">
      <c r="A1" s="7"/>
      <c r="B1" s="8"/>
      <c r="C1" s="7"/>
      <c r="D1" s="7"/>
      <c r="E1" s="352" t="s">
        <v>162</v>
      </c>
      <c r="F1" s="352"/>
      <c r="G1" s="352"/>
      <c r="H1" s="352"/>
      <c r="I1" s="352"/>
      <c r="J1" s="352"/>
      <c r="K1" s="195"/>
      <c r="L1" s="195"/>
      <c r="M1" s="195"/>
    </row>
    <row r="2" spans="1:16" s="3" customFormat="1">
      <c r="A2" s="288" t="s">
        <v>163</v>
      </c>
      <c r="B2" s="288"/>
      <c r="C2" s="288"/>
      <c r="D2" s="288"/>
      <c r="E2" s="288"/>
      <c r="F2" s="288"/>
      <c r="G2" s="288"/>
      <c r="H2" s="288"/>
      <c r="I2" s="288"/>
      <c r="J2" s="288"/>
    </row>
    <row r="3" spans="1:16" s="3" customFormat="1" ht="33" customHeight="1">
      <c r="A3" s="430" t="s">
        <v>281</v>
      </c>
      <c r="B3" s="430"/>
      <c r="C3" s="430"/>
      <c r="D3" s="430"/>
      <c r="E3" s="430"/>
      <c r="F3" s="430"/>
      <c r="G3" s="430"/>
      <c r="H3" s="430"/>
      <c r="I3" s="430"/>
      <c r="J3" s="430"/>
      <c r="K3" s="206"/>
      <c r="L3" s="206"/>
      <c r="M3" s="206"/>
      <c r="N3" s="2"/>
      <c r="O3" s="2"/>
      <c r="P3" s="2"/>
    </row>
    <row r="4" spans="1:16" s="3" customFormat="1" ht="7.5" customHeight="1">
      <c r="A4" s="206"/>
      <c r="B4" s="206"/>
      <c r="C4" s="206"/>
      <c r="D4" s="206"/>
      <c r="E4" s="206"/>
      <c r="F4" s="206"/>
      <c r="G4" s="206"/>
      <c r="H4" s="206"/>
      <c r="I4" s="206"/>
      <c r="J4" s="206"/>
      <c r="K4" s="206"/>
      <c r="L4" s="206"/>
      <c r="M4" s="206"/>
      <c r="N4" s="2"/>
      <c r="O4" s="2"/>
      <c r="P4" s="2"/>
    </row>
    <row r="5" spans="1:16" ht="72" customHeight="1">
      <c r="A5" s="457" t="s">
        <v>309</v>
      </c>
      <c r="B5" s="457" t="s">
        <v>133</v>
      </c>
      <c r="C5" s="457" t="s">
        <v>205</v>
      </c>
      <c r="D5" s="457" t="s">
        <v>208</v>
      </c>
      <c r="E5" s="457" t="s">
        <v>206</v>
      </c>
      <c r="F5" s="460" t="s">
        <v>207</v>
      </c>
      <c r="G5" s="461"/>
      <c r="H5" s="461"/>
      <c r="I5" s="461"/>
      <c r="J5" s="462"/>
    </row>
    <row r="6" spans="1:16" ht="18.75" customHeight="1">
      <c r="A6" s="458"/>
      <c r="B6" s="458"/>
      <c r="C6" s="458"/>
      <c r="D6" s="458"/>
      <c r="E6" s="458"/>
      <c r="F6" s="457" t="s">
        <v>134</v>
      </c>
      <c r="G6" s="457" t="s">
        <v>135</v>
      </c>
      <c r="H6" s="457" t="s">
        <v>136</v>
      </c>
      <c r="I6" s="457" t="s">
        <v>137</v>
      </c>
      <c r="J6" s="457" t="s">
        <v>138</v>
      </c>
    </row>
    <row r="7" spans="1:16" ht="19.5" customHeight="1">
      <c r="A7" s="459"/>
      <c r="B7" s="459"/>
      <c r="C7" s="459"/>
      <c r="D7" s="459"/>
      <c r="E7" s="459"/>
      <c r="F7" s="459"/>
      <c r="G7" s="459"/>
      <c r="H7" s="459"/>
      <c r="I7" s="459"/>
      <c r="J7" s="459"/>
    </row>
    <row r="8" spans="1:16" ht="110.25">
      <c r="A8" s="227" t="s">
        <v>195</v>
      </c>
      <c r="B8" s="228" t="str">
        <f ca="1">'Приложение1 '!$B$10</f>
        <v xml:space="preserve">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v>
      </c>
      <c r="C8" s="229" t="s">
        <v>238</v>
      </c>
      <c r="D8" s="230" t="s">
        <v>86</v>
      </c>
      <c r="E8" s="230">
        <v>63</v>
      </c>
      <c r="F8" s="230">
        <v>66</v>
      </c>
      <c r="G8" s="230">
        <v>69</v>
      </c>
      <c r="H8" s="230">
        <v>72</v>
      </c>
      <c r="I8" s="230">
        <v>75</v>
      </c>
      <c r="J8" s="230">
        <v>78</v>
      </c>
    </row>
    <row r="9" spans="1:16" ht="82.5" customHeight="1">
      <c r="A9" s="227" t="s">
        <v>196</v>
      </c>
      <c r="B9" s="228" t="str">
        <f ca="1">'Приложение1 '!$B$11</f>
        <v xml:space="preserve">Обеспечение безопасности людей на водных объектах, охраны их жизни и здоровья </v>
      </c>
      <c r="C9" s="229" t="s">
        <v>305</v>
      </c>
      <c r="D9" s="230" t="s">
        <v>86</v>
      </c>
      <c r="E9" s="230">
        <v>100</v>
      </c>
      <c r="F9" s="230">
        <v>99</v>
      </c>
      <c r="G9" s="230">
        <v>98</v>
      </c>
      <c r="H9" s="230">
        <v>96</v>
      </c>
      <c r="I9" s="230">
        <v>94</v>
      </c>
      <c r="J9" s="230">
        <v>91</v>
      </c>
    </row>
    <row r="10" spans="1:16" ht="133.5" customHeight="1">
      <c r="A10" s="227" t="s">
        <v>197</v>
      </c>
      <c r="B10" s="228" t="str">
        <f ca="1">'Приложение1 '!$B$12</f>
        <v xml:space="preserve">Формирование финансовых резервов для ликвидации чрезвычайных ситуаций </v>
      </c>
      <c r="C10" s="229" t="s">
        <v>285</v>
      </c>
      <c r="D10" s="230" t="s">
        <v>198</v>
      </c>
      <c r="E10" s="230">
        <v>3341.4</v>
      </c>
      <c r="F10" s="230">
        <v>3341.4</v>
      </c>
      <c r="G10" s="230">
        <v>3341.4</v>
      </c>
      <c r="H10" s="230">
        <v>3341.4</v>
      </c>
      <c r="I10" s="230">
        <v>3341.4</v>
      </c>
      <c r="J10" s="230">
        <v>3341.4</v>
      </c>
    </row>
  </sheetData>
  <mergeCells count="14">
    <mergeCell ref="A3:J3"/>
    <mergeCell ref="A2:J2"/>
    <mergeCell ref="H6:H7"/>
    <mergeCell ref="C5:C7"/>
    <mergeCell ref="D5:D7"/>
    <mergeCell ref="E5:E7"/>
    <mergeCell ref="I6:I7"/>
    <mergeCell ref="A5:A7"/>
    <mergeCell ref="E1:J1"/>
    <mergeCell ref="B5:B7"/>
    <mergeCell ref="F5:J5"/>
    <mergeCell ref="J6:J7"/>
    <mergeCell ref="F6:F7"/>
    <mergeCell ref="G6:G7"/>
  </mergeCells>
  <phoneticPr fontId="3" type="noConversion"/>
  <pageMargins left="0.27" right="0.33" top="0.36" bottom="0.28000000000000003" header="0.3" footer="0.3"/>
  <pageSetup paperSize="9" orientation="landscape" horizontalDpi="0" verticalDpi="0" r:id="rId1"/>
  <headerFooter alignWithMargins="0"/>
</worksheet>
</file>

<file path=xl/worksheets/sheet11.xml><?xml version="1.0" encoding="utf-8"?>
<worksheet xmlns="http://schemas.openxmlformats.org/spreadsheetml/2006/main" xmlns:r="http://schemas.openxmlformats.org/officeDocument/2006/relationships">
  <dimension ref="A1:P7"/>
  <sheetViews>
    <sheetView workbookViewId="0">
      <selection activeCell="A2" sqref="A2:IV2"/>
    </sheetView>
  </sheetViews>
  <sheetFormatPr defaultColWidth="8" defaultRowHeight="15"/>
  <cols>
    <col min="1" max="1" width="6.375" style="249" customWidth="1"/>
    <col min="2" max="2" width="24.875" style="243" customWidth="1"/>
    <col min="3" max="3" width="39.25" style="243" customWidth="1"/>
    <col min="4" max="4" width="35.25" style="243" customWidth="1"/>
    <col min="5" max="5" width="15.625" style="250" customWidth="1"/>
    <col min="6" max="16384" width="8" style="243"/>
  </cols>
  <sheetData>
    <row r="1" spans="1:16" s="241" customFormat="1" ht="71.25" customHeight="1">
      <c r="A1" s="238"/>
      <c r="B1" s="238"/>
      <c r="C1" s="239"/>
      <c r="D1" s="463" t="s">
        <v>164</v>
      </c>
      <c r="E1" s="463"/>
      <c r="F1" s="240"/>
      <c r="G1" s="240"/>
      <c r="H1" s="240"/>
      <c r="I1" s="240"/>
      <c r="J1" s="240"/>
      <c r="K1" s="240"/>
      <c r="L1" s="240"/>
      <c r="M1" s="240"/>
    </row>
    <row r="2" spans="1:16" s="241" customFormat="1" ht="12" customHeight="1">
      <c r="A2" s="277"/>
      <c r="B2" s="277"/>
      <c r="C2" s="277"/>
      <c r="D2" s="277"/>
      <c r="E2" s="277"/>
      <c r="F2" s="277"/>
      <c r="G2" s="277"/>
      <c r="H2" s="277"/>
      <c r="I2" s="277"/>
      <c r="J2" s="277"/>
      <c r="K2" s="277"/>
      <c r="L2" s="277"/>
      <c r="M2" s="277"/>
      <c r="N2" s="242"/>
      <c r="O2" s="242"/>
      <c r="P2" s="242"/>
    </row>
    <row r="3" spans="1:16" ht="39" customHeight="1">
      <c r="A3" s="464" t="s">
        <v>165</v>
      </c>
      <c r="B3" s="464"/>
      <c r="C3" s="464"/>
      <c r="D3" s="464"/>
      <c r="E3" s="464"/>
    </row>
    <row r="4" spans="1:16" s="245" customFormat="1" ht="69" customHeight="1">
      <c r="A4" s="244" t="s">
        <v>212</v>
      </c>
      <c r="B4" s="244" t="s">
        <v>213</v>
      </c>
      <c r="C4" s="244" t="s">
        <v>214</v>
      </c>
      <c r="D4" s="244" t="s">
        <v>215</v>
      </c>
      <c r="E4" s="244" t="s">
        <v>216</v>
      </c>
    </row>
    <row r="5" spans="1:16" ht="183.75" customHeight="1">
      <c r="A5" s="246" t="s">
        <v>217</v>
      </c>
      <c r="B5" s="247" t="str">
        <f ca="1">'Приложение 2'!$C$9</f>
        <v>Показатель 1: Увеличение  степени готовности личного состава формирований к реагированию и организации проведения аварийно-спасательных и других неотложных работ к нормативной степени готовности относительно показателей 2014 года.</v>
      </c>
      <c r="C5" s="176" t="s">
        <v>288</v>
      </c>
      <c r="D5" s="220" t="s">
        <v>218</v>
      </c>
      <c r="E5" s="246" t="s">
        <v>219</v>
      </c>
    </row>
    <row r="6" spans="1:16" ht="178.5" customHeight="1">
      <c r="A6" s="246" t="s">
        <v>220</v>
      </c>
      <c r="B6" s="247" t="str">
        <f ca="1">'Приложение 2'!$C$10</f>
        <v>Показатель 2: Снижение доли утонувших и травмированных людей на водных объектах, расположенных на территории Воскресенского муниципального района, по сравнению с показателем 2014 года</v>
      </c>
      <c r="C6" s="176" t="s">
        <v>289</v>
      </c>
      <c r="D6" s="176" t="s">
        <v>298</v>
      </c>
      <c r="E6" s="246" t="s">
        <v>219</v>
      </c>
    </row>
    <row r="7" spans="1:16" ht="228.75" customHeight="1">
      <c r="A7" s="246" t="s">
        <v>221</v>
      </c>
      <c r="B7" s="247" t="str">
        <f ca="1">'Приложение 2'!$C$11</f>
        <v>Показатель 3: Соотношение фактического и нормативного объема накопления резервного фонда материальных ресурсов Московской области для ликвидации чрезвычайных ситуаций межмуниципального и муниципального характера на территории Воскресенского муниципального района</v>
      </c>
      <c r="C7" s="176" t="s">
        <v>296</v>
      </c>
      <c r="D7" s="176" t="s">
        <v>286</v>
      </c>
      <c r="E7" s="246" t="s">
        <v>219</v>
      </c>
    </row>
  </sheetData>
  <mergeCells count="2">
    <mergeCell ref="D1:E1"/>
    <mergeCell ref="A3:E3"/>
  </mergeCells>
  <phoneticPr fontId="27" type="noConversion"/>
  <pageMargins left="0.7" right="0.7" top="0.28999999999999998" bottom="0.28000000000000003" header="0.28999999999999998" footer="0.3"/>
  <pageSetup paperSize="9"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dimension ref="A1:J19"/>
  <sheetViews>
    <sheetView workbookViewId="0">
      <selection activeCell="I2" sqref="I2"/>
    </sheetView>
  </sheetViews>
  <sheetFormatPr defaultRowHeight="15.75"/>
  <cols>
    <col min="1" max="1" width="33.125" style="29" customWidth="1"/>
    <col min="2" max="2" width="9.875" style="29" customWidth="1"/>
    <col min="3" max="6" width="6.625" style="29" bestFit="1" customWidth="1"/>
    <col min="7" max="7" width="10.25" style="29" customWidth="1"/>
    <col min="8" max="16384" width="9" style="29"/>
  </cols>
  <sheetData>
    <row r="1" spans="1:10" ht="70.5" customHeight="1">
      <c r="A1" s="25"/>
      <c r="B1" s="352" t="s">
        <v>93</v>
      </c>
      <c r="C1" s="352"/>
      <c r="D1" s="352"/>
      <c r="E1" s="352"/>
      <c r="F1" s="352"/>
      <c r="G1" s="352"/>
      <c r="H1" s="195"/>
    </row>
    <row r="2" spans="1:10" ht="38.25" customHeight="1">
      <c r="A2" s="349" t="s">
        <v>166</v>
      </c>
      <c r="B2" s="349"/>
      <c r="C2" s="349"/>
      <c r="D2" s="349"/>
      <c r="E2" s="349"/>
      <c r="F2" s="349"/>
      <c r="G2" s="349"/>
      <c r="H2" s="195"/>
    </row>
    <row r="3" spans="1:10">
      <c r="A3" s="288" t="s">
        <v>153</v>
      </c>
      <c r="B3" s="288"/>
      <c r="C3" s="288"/>
      <c r="D3" s="288"/>
      <c r="E3" s="288"/>
      <c r="F3" s="288"/>
      <c r="G3" s="288"/>
    </row>
    <row r="4" spans="1:10" ht="16.5" customHeight="1">
      <c r="A4" s="349"/>
      <c r="B4" s="349"/>
      <c r="C4" s="349"/>
      <c r="D4" s="349"/>
      <c r="E4" s="349"/>
      <c r="F4" s="349"/>
      <c r="G4" s="349"/>
      <c r="H4" s="2"/>
      <c r="I4" s="2"/>
      <c r="J4" s="2"/>
    </row>
    <row r="5" spans="1:10" ht="72" customHeight="1">
      <c r="A5" s="179" t="s">
        <v>118</v>
      </c>
      <c r="B5" s="340" t="s">
        <v>167</v>
      </c>
      <c r="C5" s="341"/>
      <c r="D5" s="341"/>
      <c r="E5" s="341"/>
      <c r="F5" s="341"/>
      <c r="G5" s="342"/>
    </row>
    <row r="6" spans="1:10" ht="54.75" customHeight="1">
      <c r="A6" s="180" t="s">
        <v>178</v>
      </c>
      <c r="B6" s="351" t="s">
        <v>120</v>
      </c>
      <c r="C6" s="351"/>
      <c r="D6" s="351"/>
      <c r="E6" s="351"/>
      <c r="F6" s="351"/>
      <c r="G6" s="351"/>
    </row>
    <row r="7" spans="1:10" ht="57.75" hidden="1" customHeight="1">
      <c r="A7" s="193" t="s">
        <v>119</v>
      </c>
      <c r="B7" s="340"/>
      <c r="C7" s="341"/>
      <c r="D7" s="341"/>
      <c r="E7" s="341"/>
      <c r="F7" s="341"/>
      <c r="G7" s="342"/>
    </row>
    <row r="8" spans="1:10" ht="79.5" customHeight="1">
      <c r="A8" s="465" t="s">
        <v>119</v>
      </c>
      <c r="B8" s="340" t="str">
        <f ca="1">'Приложение1 '!$B$18</f>
        <v>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v>
      </c>
      <c r="C8" s="467"/>
      <c r="D8" s="467"/>
      <c r="E8" s="467"/>
      <c r="F8" s="467"/>
      <c r="G8" s="468"/>
    </row>
    <row r="9" spans="1:10" ht="55.5" customHeight="1">
      <c r="A9" s="466"/>
      <c r="B9" s="340" t="str">
        <f ca="1">'Приложение1 '!$B$21</f>
        <v>Обеспечение деятельности Единой дежурной-диспетчерской службы - 112</v>
      </c>
      <c r="C9" s="341"/>
      <c r="D9" s="341"/>
      <c r="E9" s="341"/>
      <c r="F9" s="341"/>
      <c r="G9" s="342"/>
    </row>
    <row r="10" spans="1:10" ht="51" customHeight="1">
      <c r="A10" s="179" t="s">
        <v>179</v>
      </c>
      <c r="B10" s="347" t="str">
        <f ca="1">'Паспорт '!$B$14</f>
        <v>Отдел по делам ГОЧС администрации Воскресенского муниципального района</v>
      </c>
      <c r="C10" s="347"/>
      <c r="D10" s="347"/>
      <c r="E10" s="347"/>
      <c r="F10" s="347"/>
      <c r="G10" s="347"/>
    </row>
    <row r="11" spans="1:10">
      <c r="A11" s="179" t="s">
        <v>180</v>
      </c>
      <c r="B11" s="343" t="s">
        <v>90</v>
      </c>
      <c r="C11" s="343"/>
      <c r="D11" s="343"/>
      <c r="E11" s="343"/>
      <c r="F11" s="343"/>
      <c r="G11" s="343"/>
    </row>
    <row r="12" spans="1:10" s="25" customFormat="1" ht="48" customHeight="1">
      <c r="A12" s="180" t="s">
        <v>168</v>
      </c>
      <c r="B12" s="176" t="s">
        <v>311</v>
      </c>
      <c r="C12" s="176" t="s">
        <v>82</v>
      </c>
      <c r="D12" s="176" t="s">
        <v>83</v>
      </c>
      <c r="E12" s="176" t="s">
        <v>84</v>
      </c>
      <c r="F12" s="178" t="s">
        <v>88</v>
      </c>
      <c r="G12" s="178" t="s">
        <v>89</v>
      </c>
    </row>
    <row r="13" spans="1:10" s="25" customFormat="1">
      <c r="A13" s="180" t="s">
        <v>111</v>
      </c>
      <c r="B13" s="173">
        <f t="shared" ref="B13:G13" si="0">SUM(B14:B17)</f>
        <v>39928.800000000003</v>
      </c>
      <c r="C13" s="173">
        <f t="shared" si="0"/>
        <v>7365.8</v>
      </c>
      <c r="D13" s="173">
        <f t="shared" si="0"/>
        <v>7987</v>
      </c>
      <c r="E13" s="173">
        <f t="shared" si="0"/>
        <v>8589.5</v>
      </c>
      <c r="F13" s="173">
        <f t="shared" si="0"/>
        <v>9200.5</v>
      </c>
      <c r="G13" s="173">
        <f t="shared" si="0"/>
        <v>6786</v>
      </c>
    </row>
    <row r="14" spans="1:10" s="25" customFormat="1" ht="31.5">
      <c r="A14" s="177" t="s">
        <v>114</v>
      </c>
      <c r="B14" s="173">
        <f ca="1">'Приложение1 '!$E$24</f>
        <v>34996.800000000003</v>
      </c>
      <c r="C14" s="173">
        <f ca="1">'Приложение1 '!$F$24</f>
        <v>6795.3</v>
      </c>
      <c r="D14" s="173">
        <f ca="1">'Приложение1 '!$G$24</f>
        <v>7178</v>
      </c>
      <c r="E14" s="173">
        <f ca="1">'Приложение1 '!$H$24</f>
        <v>7582.5</v>
      </c>
      <c r="F14" s="173">
        <f ca="1">'Приложение1 '!$I$24</f>
        <v>8012</v>
      </c>
      <c r="G14" s="173">
        <f ca="1">'Приложение1 '!$J$24</f>
        <v>5429</v>
      </c>
    </row>
    <row r="15" spans="1:10" s="25" customFormat="1">
      <c r="A15" s="177" t="s">
        <v>112</v>
      </c>
      <c r="B15" s="173">
        <v>0</v>
      </c>
      <c r="C15" s="173">
        <v>0</v>
      </c>
      <c r="D15" s="173">
        <v>0</v>
      </c>
      <c r="E15" s="173">
        <v>0</v>
      </c>
      <c r="F15" s="173">
        <v>0</v>
      </c>
      <c r="G15" s="173">
        <v>0</v>
      </c>
    </row>
    <row r="16" spans="1:10" s="25" customFormat="1" ht="31.5">
      <c r="A16" s="177" t="s">
        <v>113</v>
      </c>
      <c r="B16" s="173">
        <f ca="1">'Приложение1 '!$E$25</f>
        <v>0</v>
      </c>
      <c r="C16" s="173">
        <f ca="1">'Приложение1 '!$F$25</f>
        <v>0</v>
      </c>
      <c r="D16" s="173">
        <f ca="1">'Приложение1 '!$G$25</f>
        <v>0</v>
      </c>
      <c r="E16" s="173">
        <f ca="1">'Приложение1 '!$H$25</f>
        <v>0</v>
      </c>
      <c r="F16" s="173">
        <f ca="1">'Приложение1 '!$I$25</f>
        <v>0</v>
      </c>
      <c r="G16" s="173">
        <f ca="1">'Приложение1 '!$J$25</f>
        <v>0</v>
      </c>
    </row>
    <row r="17" spans="1:7" s="25" customFormat="1" ht="31.5">
      <c r="A17" s="177" t="s">
        <v>115</v>
      </c>
      <c r="B17" s="173">
        <f ca="1">'Приложение1 '!$E$23</f>
        <v>4932</v>
      </c>
      <c r="C17" s="173">
        <f ca="1">'Приложение1 '!$F$23</f>
        <v>570.5</v>
      </c>
      <c r="D17" s="173">
        <f ca="1">'Приложение1 '!$G$23</f>
        <v>809</v>
      </c>
      <c r="E17" s="173">
        <f ca="1">'Приложение1 '!$H$23</f>
        <v>1007</v>
      </c>
      <c r="F17" s="173">
        <f ca="1">'Приложение1 '!$I$23</f>
        <v>1188.5</v>
      </c>
      <c r="G17" s="173">
        <f ca="1">'Приложение1 '!$J$23</f>
        <v>1357</v>
      </c>
    </row>
    <row r="18" spans="1:7" ht="58.5" customHeight="1">
      <c r="A18" s="343" t="s">
        <v>169</v>
      </c>
      <c r="B18" s="343" t="s">
        <v>302</v>
      </c>
      <c r="C18" s="343"/>
      <c r="D18" s="343"/>
      <c r="E18" s="343"/>
      <c r="F18" s="343"/>
      <c r="G18" s="343"/>
    </row>
    <row r="19" spans="1:7" ht="72.75" customHeight="1">
      <c r="A19" s="343"/>
      <c r="B19" s="343" t="s">
        <v>211</v>
      </c>
      <c r="C19" s="343"/>
      <c r="D19" s="343"/>
      <c r="E19" s="343"/>
      <c r="F19" s="343"/>
      <c r="G19" s="343"/>
    </row>
  </sheetData>
  <mergeCells count="15">
    <mergeCell ref="B1:G1"/>
    <mergeCell ref="B6:G6"/>
    <mergeCell ref="B7:G7"/>
    <mergeCell ref="A4:G4"/>
    <mergeCell ref="A3:G3"/>
    <mergeCell ref="B5:G5"/>
    <mergeCell ref="A2:G2"/>
    <mergeCell ref="A8:A9"/>
    <mergeCell ref="B9:G9"/>
    <mergeCell ref="B8:G8"/>
    <mergeCell ref="A18:A19"/>
    <mergeCell ref="B18:G18"/>
    <mergeCell ref="B10:G10"/>
    <mergeCell ref="B11:G11"/>
    <mergeCell ref="B19:G19"/>
  </mergeCells>
  <phoneticPr fontId="23" type="noConversion"/>
  <printOptions horizontalCentered="1"/>
  <pageMargins left="0.78740157480314965" right="0.39370078740157483" top="0.39370078740157483" bottom="0.39370078740157483" header="0" footer="0"/>
  <pageSetup paperSize="9" orientation="portrait" verticalDpi="0"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K15"/>
  <sheetViews>
    <sheetView zoomScale="85" zoomScaleNormal="85" workbookViewId="0">
      <selection activeCell="F19" sqref="F19"/>
    </sheetView>
  </sheetViews>
  <sheetFormatPr defaultRowHeight="15.75"/>
  <cols>
    <col min="1" max="1" width="5.875" style="163" customWidth="1"/>
    <col min="2" max="2" width="49.75" style="167" customWidth="1"/>
    <col min="3" max="3" width="17.125" style="163" customWidth="1"/>
    <col min="4" max="4" width="9.125" style="163" customWidth="1"/>
    <col min="5" max="5" width="13.75" style="168" customWidth="1"/>
    <col min="6" max="6" width="11.125" style="168" customWidth="1"/>
    <col min="7" max="10" width="11.25" style="168" customWidth="1"/>
    <col min="11" max="11" width="22.375" style="163" customWidth="1"/>
    <col min="12" max="16384" width="9" style="168"/>
  </cols>
  <sheetData>
    <row r="1" spans="1:11" ht="57.6" customHeight="1">
      <c r="B1" s="164"/>
      <c r="C1" s="165"/>
      <c r="D1" s="165"/>
      <c r="E1" s="166"/>
      <c r="F1" s="352" t="s">
        <v>170</v>
      </c>
      <c r="G1" s="352"/>
      <c r="H1" s="352"/>
      <c r="I1" s="352"/>
      <c r="J1" s="352"/>
      <c r="K1" s="352"/>
    </row>
    <row r="2" spans="1:11" ht="12" customHeight="1"/>
    <row r="3" spans="1:11">
      <c r="A3" s="354" t="s">
        <v>171</v>
      </c>
      <c r="B3" s="354"/>
      <c r="C3" s="354"/>
      <c r="D3" s="354"/>
      <c r="E3" s="354"/>
      <c r="F3" s="354"/>
      <c r="G3" s="354"/>
      <c r="H3" s="354"/>
      <c r="I3" s="354"/>
      <c r="J3" s="354"/>
      <c r="K3" s="354"/>
    </row>
    <row r="4" spans="1:11" ht="22.5" customHeight="1">
      <c r="A4" s="356" t="s">
        <v>282</v>
      </c>
      <c r="B4" s="356"/>
      <c r="C4" s="356"/>
      <c r="D4" s="356"/>
      <c r="E4" s="356"/>
      <c r="F4" s="356"/>
      <c r="G4" s="356"/>
      <c r="H4" s="356"/>
      <c r="I4" s="356"/>
      <c r="J4" s="356"/>
      <c r="K4" s="356"/>
    </row>
    <row r="5" spans="1:11" ht="18" customHeight="1">
      <c r="A5" s="275"/>
      <c r="B5" s="275"/>
      <c r="C5" s="275"/>
      <c r="D5" s="275"/>
      <c r="E5" s="275"/>
      <c r="F5" s="275"/>
      <c r="G5" s="275"/>
      <c r="H5" s="275"/>
      <c r="I5" s="275"/>
      <c r="J5" s="275"/>
      <c r="K5" s="275"/>
    </row>
    <row r="6" spans="1:11" ht="15.75" customHeight="1">
      <c r="A6" s="353" t="s">
        <v>309</v>
      </c>
      <c r="B6" s="353" t="s">
        <v>264</v>
      </c>
      <c r="C6" s="353" t="s">
        <v>310</v>
      </c>
      <c r="D6" s="353" t="s">
        <v>128</v>
      </c>
      <c r="E6" s="353" t="s">
        <v>265</v>
      </c>
      <c r="F6" s="372" t="s">
        <v>129</v>
      </c>
      <c r="G6" s="373"/>
      <c r="H6" s="373"/>
      <c r="I6" s="373"/>
      <c r="J6" s="374"/>
      <c r="K6" s="353" t="s">
        <v>127</v>
      </c>
    </row>
    <row r="7" spans="1:11" s="163" customFormat="1" ht="33" customHeight="1">
      <c r="A7" s="353"/>
      <c r="B7" s="353"/>
      <c r="C7" s="353"/>
      <c r="D7" s="353"/>
      <c r="E7" s="353"/>
      <c r="F7" s="375"/>
      <c r="G7" s="376"/>
      <c r="H7" s="376"/>
      <c r="I7" s="376"/>
      <c r="J7" s="377"/>
      <c r="K7" s="353"/>
    </row>
    <row r="8" spans="1:11" ht="51" customHeight="1">
      <c r="A8" s="353"/>
      <c r="B8" s="353"/>
      <c r="C8" s="353"/>
      <c r="D8" s="353"/>
      <c r="E8" s="353"/>
      <c r="F8" s="172">
        <v>2015</v>
      </c>
      <c r="G8" s="172">
        <v>2016</v>
      </c>
      <c r="H8" s="172">
        <v>2017</v>
      </c>
      <c r="I8" s="172">
        <v>2018</v>
      </c>
      <c r="J8" s="172">
        <v>2019</v>
      </c>
      <c r="K8" s="353"/>
    </row>
    <row r="9" spans="1:11" ht="15.75" customHeight="1">
      <c r="A9" s="382" t="s">
        <v>77</v>
      </c>
      <c r="B9" s="388" t="s">
        <v>105</v>
      </c>
      <c r="C9" s="370" t="s">
        <v>312</v>
      </c>
      <c r="D9" s="370"/>
      <c r="E9" s="439">
        <f ca="1">'Приложение1 '!E18</f>
        <v>10756.3</v>
      </c>
      <c r="F9" s="439">
        <f ca="1">'Приложение1 '!F18</f>
        <v>2495.3000000000002</v>
      </c>
      <c r="G9" s="439">
        <f ca="1">'Приложение1 '!G18</f>
        <v>2620</v>
      </c>
      <c r="H9" s="439">
        <f ca="1">'Приложение1 '!H18</f>
        <v>2751</v>
      </c>
      <c r="I9" s="439">
        <f ca="1">'Приложение1 '!I18</f>
        <v>2890</v>
      </c>
      <c r="J9" s="439">
        <f ca="1">'Приложение1 '!J18</f>
        <v>0</v>
      </c>
      <c r="K9" s="382" t="s">
        <v>85</v>
      </c>
    </row>
    <row r="10" spans="1:11" ht="54.75" customHeight="1">
      <c r="A10" s="382"/>
      <c r="B10" s="388"/>
      <c r="C10" s="371"/>
      <c r="D10" s="371"/>
      <c r="E10" s="440"/>
      <c r="F10" s="440"/>
      <c r="G10" s="440"/>
      <c r="H10" s="440"/>
      <c r="I10" s="440"/>
      <c r="J10" s="440"/>
      <c r="K10" s="382"/>
    </row>
    <row r="11" spans="1:11" ht="31.5">
      <c r="A11" s="382"/>
      <c r="B11" s="388"/>
      <c r="C11" s="188" t="s">
        <v>87</v>
      </c>
      <c r="D11" s="188"/>
      <c r="E11" s="174">
        <f ca="1">'Приложение1 '!E20</f>
        <v>4932</v>
      </c>
      <c r="F11" s="173">
        <f ca="1">'Приложение1 '!F20</f>
        <v>570.5</v>
      </c>
      <c r="G11" s="173">
        <f ca="1">'Приложение1 '!G20</f>
        <v>809</v>
      </c>
      <c r="H11" s="174">
        <f ca="1">'Приложение1 '!H20</f>
        <v>1007</v>
      </c>
      <c r="I11" s="174">
        <f ca="1">'Приложение1 '!I20</f>
        <v>1188.5</v>
      </c>
      <c r="J11" s="174">
        <f ca="1">'Приложение1 '!J20</f>
        <v>1357</v>
      </c>
      <c r="K11" s="382"/>
    </row>
    <row r="12" spans="1:11" ht="66.75" customHeight="1">
      <c r="A12" s="188" t="s">
        <v>78</v>
      </c>
      <c r="B12" s="181" t="s">
        <v>116</v>
      </c>
      <c r="C12" s="188" t="s">
        <v>312</v>
      </c>
      <c r="D12" s="188"/>
      <c r="E12" s="174">
        <f ca="1">'Приложение1 '!E21</f>
        <v>24240.5</v>
      </c>
      <c r="F12" s="174">
        <f ca="1">'Приложение1 '!F21</f>
        <v>4300</v>
      </c>
      <c r="G12" s="174">
        <f ca="1">'Приложение1 '!G21</f>
        <v>4558</v>
      </c>
      <c r="H12" s="174">
        <f ca="1">'Приложение1 '!H21</f>
        <v>4831.5</v>
      </c>
      <c r="I12" s="174">
        <f ca="1">'Приложение1 '!I21</f>
        <v>5122</v>
      </c>
      <c r="J12" s="174">
        <f ca="1">'Приложение1 '!J21</f>
        <v>5429</v>
      </c>
      <c r="K12" s="382"/>
    </row>
    <row r="13" spans="1:11" ht="21" customHeight="1">
      <c r="A13" s="353"/>
      <c r="B13" s="469" t="s">
        <v>172</v>
      </c>
      <c r="C13" s="469"/>
      <c r="D13" s="469"/>
      <c r="E13" s="187">
        <f t="shared" ref="E13:J13" si="0">SUM(E9:E12)</f>
        <v>39928.800000000003</v>
      </c>
      <c r="F13" s="187">
        <f t="shared" si="0"/>
        <v>7365.8</v>
      </c>
      <c r="G13" s="187">
        <f t="shared" si="0"/>
        <v>7987</v>
      </c>
      <c r="H13" s="187">
        <f t="shared" si="0"/>
        <v>8589.5</v>
      </c>
      <c r="I13" s="187">
        <f t="shared" si="0"/>
        <v>9200.5</v>
      </c>
      <c r="J13" s="187">
        <f t="shared" si="0"/>
        <v>6786</v>
      </c>
      <c r="K13" s="382"/>
    </row>
    <row r="14" spans="1:11" ht="19.5" customHeight="1">
      <c r="A14" s="353"/>
      <c r="B14" s="388" t="s">
        <v>87</v>
      </c>
      <c r="C14" s="388"/>
      <c r="D14" s="388"/>
      <c r="E14" s="174">
        <f t="shared" ref="E14:J14" si="1">E11</f>
        <v>4932</v>
      </c>
      <c r="F14" s="174">
        <f t="shared" si="1"/>
        <v>570.5</v>
      </c>
      <c r="G14" s="174">
        <f t="shared" si="1"/>
        <v>809</v>
      </c>
      <c r="H14" s="174">
        <f t="shared" si="1"/>
        <v>1007</v>
      </c>
      <c r="I14" s="174">
        <f t="shared" si="1"/>
        <v>1188.5</v>
      </c>
      <c r="J14" s="174">
        <f t="shared" si="1"/>
        <v>1357</v>
      </c>
      <c r="K14" s="382"/>
    </row>
    <row r="15" spans="1:11" ht="20.25" customHeight="1">
      <c r="A15" s="353"/>
      <c r="B15" s="470" t="s">
        <v>312</v>
      </c>
      <c r="C15" s="470"/>
      <c r="D15" s="470"/>
      <c r="E15" s="174">
        <f t="shared" ref="E15:J15" si="2">E12+E9</f>
        <v>34996.800000000003</v>
      </c>
      <c r="F15" s="174">
        <f t="shared" si="2"/>
        <v>6795.3</v>
      </c>
      <c r="G15" s="174">
        <f t="shared" si="2"/>
        <v>7178</v>
      </c>
      <c r="H15" s="174">
        <f t="shared" si="2"/>
        <v>7582.5</v>
      </c>
      <c r="I15" s="174">
        <f t="shared" si="2"/>
        <v>8012</v>
      </c>
      <c r="J15" s="174">
        <f t="shared" si="2"/>
        <v>5429</v>
      </c>
      <c r="K15" s="382"/>
    </row>
  </sheetData>
  <mergeCells count="25">
    <mergeCell ref="F9:F10"/>
    <mergeCell ref="E6:E8"/>
    <mergeCell ref="K6:K8"/>
    <mergeCell ref="D6:D8"/>
    <mergeCell ref="H9:H10"/>
    <mergeCell ref="I9:I10"/>
    <mergeCell ref="J9:J10"/>
    <mergeCell ref="G9:G10"/>
    <mergeCell ref="K9:K15"/>
    <mergeCell ref="E9:E10"/>
    <mergeCell ref="F1:K1"/>
    <mergeCell ref="A4:K4"/>
    <mergeCell ref="A6:A8"/>
    <mergeCell ref="F6:J7"/>
    <mergeCell ref="A3:K3"/>
    <mergeCell ref="B6:B8"/>
    <mergeCell ref="C6:C8"/>
    <mergeCell ref="B13:D13"/>
    <mergeCell ref="C9:C10"/>
    <mergeCell ref="D9:D10"/>
    <mergeCell ref="A9:A11"/>
    <mergeCell ref="A13:A15"/>
    <mergeCell ref="B9:B11"/>
    <mergeCell ref="B14:D14"/>
    <mergeCell ref="B15:D15"/>
  </mergeCells>
  <phoneticPr fontId="23" type="noConversion"/>
  <printOptions horizontalCentered="1"/>
  <pageMargins left="0.70866141732283472" right="0.31496062992125984" top="0.15" bottom="0.22" header="0.11811023622047245" footer="0.11811023622047245"/>
  <pageSetup paperSize="9" scale="73" fitToHeight="4" orientation="landscape" r:id="rId1"/>
  <headerFooter alignWithMargins="0"/>
</worksheet>
</file>

<file path=xl/worksheets/sheet14.xml><?xml version="1.0" encoding="utf-8"?>
<worksheet xmlns="http://schemas.openxmlformats.org/spreadsheetml/2006/main" xmlns:r="http://schemas.openxmlformats.org/officeDocument/2006/relationships">
  <dimension ref="A1:P9"/>
  <sheetViews>
    <sheetView workbookViewId="0">
      <selection activeCell="A4" sqref="A4:IV4"/>
    </sheetView>
  </sheetViews>
  <sheetFormatPr defaultColWidth="8" defaultRowHeight="15.75"/>
  <cols>
    <col min="1" max="1" width="5.125" style="231" customWidth="1"/>
    <col min="2" max="2" width="31.875" style="231" customWidth="1"/>
    <col min="3" max="3" width="37.5" style="231" customWidth="1"/>
    <col min="4" max="4" width="8" style="231"/>
    <col min="5" max="5" width="13.75" style="231" customWidth="1"/>
    <col min="6" max="7" width="7.25" style="231" customWidth="1"/>
    <col min="8" max="8" width="7" style="231" customWidth="1"/>
    <col min="9" max="9" width="7.375" style="231" customWidth="1"/>
    <col min="10" max="10" width="7.25" style="231" customWidth="1"/>
    <col min="11" max="16384" width="8" style="231"/>
  </cols>
  <sheetData>
    <row r="1" spans="1:16" s="3" customFormat="1" ht="67.5" customHeight="1">
      <c r="A1" s="2"/>
      <c r="B1" s="19"/>
      <c r="C1" s="2"/>
      <c r="D1" s="2"/>
      <c r="E1" s="352" t="s">
        <v>173</v>
      </c>
      <c r="F1" s="352"/>
      <c r="G1" s="352"/>
      <c r="H1" s="352"/>
      <c r="I1" s="352"/>
      <c r="J1" s="352"/>
      <c r="K1" s="270"/>
      <c r="L1" s="270"/>
      <c r="M1" s="270"/>
    </row>
    <row r="2" spans="1:16" s="3" customFormat="1">
      <c r="A2" s="288" t="s">
        <v>174</v>
      </c>
      <c r="B2" s="288"/>
      <c r="C2" s="288"/>
      <c r="D2" s="288"/>
      <c r="E2" s="288"/>
      <c r="F2" s="288"/>
      <c r="G2" s="288"/>
      <c r="H2" s="288"/>
      <c r="I2" s="288"/>
      <c r="J2" s="288"/>
    </row>
    <row r="3" spans="1:16" s="3" customFormat="1" ht="15.75" customHeight="1">
      <c r="A3" s="430" t="s">
        <v>283</v>
      </c>
      <c r="B3" s="430"/>
      <c r="C3" s="430"/>
      <c r="D3" s="430"/>
      <c r="E3" s="430"/>
      <c r="F3" s="430"/>
      <c r="G3" s="430"/>
      <c r="H3" s="430"/>
      <c r="I3" s="430"/>
      <c r="J3" s="430"/>
      <c r="K3" s="206"/>
      <c r="L3" s="206"/>
      <c r="M3" s="206"/>
      <c r="N3" s="2"/>
      <c r="O3" s="2"/>
      <c r="P3" s="2"/>
    </row>
    <row r="4" spans="1:16" s="3" customFormat="1" ht="12" customHeight="1">
      <c r="A4" s="206"/>
      <c r="B4" s="206"/>
      <c r="C4" s="206"/>
      <c r="D4" s="206"/>
      <c r="E4" s="206"/>
      <c r="F4" s="206"/>
      <c r="G4" s="206"/>
      <c r="H4" s="206"/>
      <c r="I4" s="206"/>
      <c r="J4" s="206"/>
      <c r="K4" s="206"/>
      <c r="L4" s="206"/>
      <c r="M4" s="206"/>
      <c r="N4" s="2"/>
      <c r="O4" s="2"/>
      <c r="P4" s="2"/>
    </row>
    <row r="5" spans="1:16" ht="81.75" customHeight="1">
      <c r="A5" s="471" t="s">
        <v>309</v>
      </c>
      <c r="B5" s="471" t="s">
        <v>133</v>
      </c>
      <c r="C5" s="471" t="s">
        <v>205</v>
      </c>
      <c r="D5" s="471" t="s">
        <v>208</v>
      </c>
      <c r="E5" s="471" t="s">
        <v>206</v>
      </c>
      <c r="F5" s="474" t="s">
        <v>207</v>
      </c>
      <c r="G5" s="475"/>
      <c r="H5" s="475"/>
      <c r="I5" s="475"/>
      <c r="J5" s="476"/>
    </row>
    <row r="6" spans="1:16" ht="18.75" customHeight="1">
      <c r="A6" s="472"/>
      <c r="B6" s="472"/>
      <c r="C6" s="472"/>
      <c r="D6" s="472"/>
      <c r="E6" s="472"/>
      <c r="F6" s="471" t="s">
        <v>134</v>
      </c>
      <c r="G6" s="471" t="s">
        <v>135</v>
      </c>
      <c r="H6" s="471" t="s">
        <v>136</v>
      </c>
      <c r="I6" s="471" t="s">
        <v>137</v>
      </c>
      <c r="J6" s="471" t="s">
        <v>138</v>
      </c>
    </row>
    <row r="7" spans="1:16" ht="65.25" customHeight="1">
      <c r="A7" s="473"/>
      <c r="B7" s="473"/>
      <c r="C7" s="473"/>
      <c r="D7" s="473"/>
      <c r="E7" s="473"/>
      <c r="F7" s="473"/>
      <c r="G7" s="473"/>
      <c r="H7" s="473"/>
      <c r="I7" s="473"/>
      <c r="J7" s="473"/>
    </row>
    <row r="8" spans="1:16" ht="110.25">
      <c r="A8" s="232" t="s">
        <v>199</v>
      </c>
      <c r="B8" s="233" t="str">
        <f ca="1">'Приложение1 '!$B$18</f>
        <v>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v>
      </c>
      <c r="C8" s="234" t="s">
        <v>209</v>
      </c>
      <c r="D8" s="235" t="s">
        <v>86</v>
      </c>
      <c r="E8" s="235">
        <v>70</v>
      </c>
      <c r="F8" s="235">
        <v>75</v>
      </c>
      <c r="G8" s="235">
        <v>80</v>
      </c>
      <c r="H8" s="235">
        <v>90</v>
      </c>
      <c r="I8" s="235">
        <v>95</v>
      </c>
      <c r="J8" s="235">
        <v>99</v>
      </c>
    </row>
    <row r="9" spans="1:16" ht="78.75">
      <c r="A9" s="232" t="s">
        <v>200</v>
      </c>
      <c r="B9" s="233" t="str">
        <f ca="1">'Приложение1 '!$B$21</f>
        <v>Обеспечение деятельности Единой дежурной-диспетчерской службы - 112</v>
      </c>
      <c r="C9" s="234" t="s">
        <v>210</v>
      </c>
      <c r="D9" s="235" t="s">
        <v>86</v>
      </c>
      <c r="E9" s="235">
        <v>0</v>
      </c>
      <c r="F9" s="235">
        <v>0</v>
      </c>
      <c r="G9" s="235">
        <v>10</v>
      </c>
      <c r="H9" s="235">
        <v>15</v>
      </c>
      <c r="I9" s="235">
        <v>20</v>
      </c>
      <c r="J9" s="235">
        <v>25</v>
      </c>
    </row>
  </sheetData>
  <mergeCells count="14">
    <mergeCell ref="A3:J3"/>
    <mergeCell ref="A2:J2"/>
    <mergeCell ref="H6:H7"/>
    <mergeCell ref="C5:C7"/>
    <mergeCell ref="D5:D7"/>
    <mergeCell ref="E5:E7"/>
    <mergeCell ref="I6:I7"/>
    <mergeCell ref="A5:A7"/>
    <mergeCell ref="E1:J1"/>
    <mergeCell ref="B5:B7"/>
    <mergeCell ref="F5:J5"/>
    <mergeCell ref="J6:J7"/>
    <mergeCell ref="F6:F7"/>
    <mergeCell ref="G6:G7"/>
  </mergeCells>
  <phoneticPr fontId="2" type="noConversion"/>
  <pageMargins left="0.27" right="0.33" top="0.36" bottom="0.28000000000000003" header="0.3" footer="0.3"/>
  <pageSetup paperSize="9" orientation="landscape" horizontalDpi="0" verticalDpi="0" r:id="rId1"/>
  <headerFooter alignWithMargins="0"/>
</worksheet>
</file>

<file path=xl/worksheets/sheet15.xml><?xml version="1.0" encoding="utf-8"?>
<worksheet xmlns="http://schemas.openxmlformats.org/spreadsheetml/2006/main" xmlns:r="http://schemas.openxmlformats.org/officeDocument/2006/relationships">
  <dimension ref="A1:P6"/>
  <sheetViews>
    <sheetView workbookViewId="0">
      <selection activeCell="A2" sqref="A2:IV2"/>
    </sheetView>
  </sheetViews>
  <sheetFormatPr defaultColWidth="8" defaultRowHeight="15"/>
  <cols>
    <col min="1" max="1" width="6.375" style="249" customWidth="1"/>
    <col min="2" max="2" width="24.875" style="243" customWidth="1"/>
    <col min="3" max="3" width="39.25" style="243" customWidth="1"/>
    <col min="4" max="4" width="35.25" style="243" customWidth="1"/>
    <col min="5" max="5" width="15.625" style="250" customWidth="1"/>
    <col min="6" max="16384" width="8" style="243"/>
  </cols>
  <sheetData>
    <row r="1" spans="1:16" s="241" customFormat="1" ht="68.25" customHeight="1">
      <c r="A1" s="238"/>
      <c r="B1" s="238"/>
      <c r="C1" s="239"/>
      <c r="D1" s="463" t="s">
        <v>175</v>
      </c>
      <c r="E1" s="463"/>
      <c r="F1" s="240"/>
      <c r="G1" s="240"/>
      <c r="H1" s="240"/>
      <c r="I1" s="240"/>
      <c r="J1" s="240"/>
      <c r="K1" s="240"/>
      <c r="L1" s="240"/>
      <c r="M1" s="240"/>
    </row>
    <row r="2" spans="1:16" s="241" customFormat="1" ht="12" customHeight="1">
      <c r="A2" s="277"/>
      <c r="B2" s="277"/>
      <c r="C2" s="277"/>
      <c r="D2" s="277"/>
      <c r="E2" s="277"/>
      <c r="F2" s="277"/>
      <c r="G2" s="277"/>
      <c r="H2" s="277"/>
      <c r="I2" s="277"/>
      <c r="J2" s="277"/>
      <c r="K2" s="277"/>
      <c r="L2" s="277"/>
      <c r="M2" s="277"/>
      <c r="N2" s="242"/>
      <c r="O2" s="242"/>
      <c r="P2" s="242"/>
    </row>
    <row r="3" spans="1:16" ht="39" customHeight="1">
      <c r="A3" s="464" t="s">
        <v>176</v>
      </c>
      <c r="B3" s="464"/>
      <c r="C3" s="464"/>
      <c r="D3" s="464"/>
      <c r="E3" s="464"/>
    </row>
    <row r="4" spans="1:16" s="245" customFormat="1" ht="69" customHeight="1">
      <c r="A4" s="244" t="s">
        <v>309</v>
      </c>
      <c r="B4" s="244" t="s">
        <v>213</v>
      </c>
      <c r="C4" s="244" t="s">
        <v>214</v>
      </c>
      <c r="D4" s="244" t="s">
        <v>215</v>
      </c>
      <c r="E4" s="244" t="s">
        <v>216</v>
      </c>
    </row>
    <row r="5" spans="1:16" ht="269.25" customHeight="1">
      <c r="A5" s="248" t="s">
        <v>217</v>
      </c>
      <c r="B5" s="247" t="str">
        <f ca="1">'Приложение 2'!$C$13</f>
        <v xml:space="preserve">Показатель 1: Охват населения муниципального образования централизованным оповещением и информированием по каналам </v>
      </c>
      <c r="C5" s="221" t="s">
        <v>295</v>
      </c>
      <c r="D5" s="179" t="s">
        <v>287</v>
      </c>
      <c r="E5" s="246" t="s">
        <v>219</v>
      </c>
    </row>
    <row r="6" spans="1:16" ht="297" customHeight="1">
      <c r="A6" s="248" t="s">
        <v>220</v>
      </c>
      <c r="B6" s="247" t="str">
        <f ca="1">'Приложение 2'!$C$14</f>
        <v>Показатель 2:  Сокращение среднего времени совместного реагирования нескольких экстренных оперативных служб на обращения населения по единому номеру "112"</v>
      </c>
      <c r="C6" s="221" t="s">
        <v>291</v>
      </c>
      <c r="D6" s="179" t="s">
        <v>293</v>
      </c>
      <c r="E6" s="246" t="s">
        <v>219</v>
      </c>
    </row>
  </sheetData>
  <mergeCells count="2">
    <mergeCell ref="D1:E1"/>
    <mergeCell ref="A3:E3"/>
  </mergeCells>
  <phoneticPr fontId="27" type="noConversion"/>
  <pageMargins left="0.7" right="0.7" top="0.28999999999999998" bottom="0.28000000000000003" header="0.28999999999999998" footer="0.3"/>
  <pageSetup paperSize="9"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dimension ref="A1:J19"/>
  <sheetViews>
    <sheetView workbookViewId="0">
      <selection activeCell="B19" sqref="B19:G19"/>
    </sheetView>
  </sheetViews>
  <sheetFormatPr defaultRowHeight="15.75"/>
  <cols>
    <col min="1" max="1" width="33.125" style="29" customWidth="1"/>
    <col min="2" max="2" width="9.875" style="29" customWidth="1"/>
    <col min="3" max="3" width="7.625" style="29" customWidth="1"/>
    <col min="4" max="7" width="6.875" style="29" bestFit="1" customWidth="1"/>
    <col min="8" max="16384" width="9" style="29"/>
  </cols>
  <sheetData>
    <row r="1" spans="1:10" ht="76.5" customHeight="1">
      <c r="A1" s="25"/>
      <c r="B1" s="352" t="s">
        <v>94</v>
      </c>
      <c r="C1" s="352"/>
      <c r="D1" s="352"/>
      <c r="E1" s="352"/>
      <c r="F1" s="352"/>
      <c r="G1" s="352"/>
      <c r="H1" s="195"/>
    </row>
    <row r="2" spans="1:10" ht="34.5" customHeight="1">
      <c r="A2" s="349" t="s">
        <v>142</v>
      </c>
      <c r="B2" s="349"/>
      <c r="C2" s="349"/>
      <c r="D2" s="349"/>
      <c r="E2" s="349"/>
      <c r="F2" s="349"/>
      <c r="G2" s="349"/>
      <c r="H2" s="195"/>
    </row>
    <row r="3" spans="1:10">
      <c r="A3" s="288" t="s">
        <v>153</v>
      </c>
      <c r="B3" s="288"/>
      <c r="C3" s="288"/>
      <c r="D3" s="288"/>
      <c r="E3" s="288"/>
      <c r="F3" s="288"/>
      <c r="G3" s="288"/>
    </row>
    <row r="4" spans="1:10" ht="11.25" customHeight="1">
      <c r="A4" s="349"/>
      <c r="B4" s="349"/>
      <c r="C4" s="349"/>
      <c r="D4" s="349"/>
      <c r="E4" s="349"/>
      <c r="F4" s="349"/>
      <c r="G4" s="349"/>
      <c r="H4" s="2"/>
      <c r="I4" s="2"/>
      <c r="J4" s="2"/>
    </row>
    <row r="5" spans="1:10" ht="72" customHeight="1">
      <c r="A5" s="179" t="s">
        <v>118</v>
      </c>
      <c r="B5" s="340" t="s">
        <v>177</v>
      </c>
      <c r="C5" s="341"/>
      <c r="D5" s="341"/>
      <c r="E5" s="341"/>
      <c r="F5" s="341"/>
      <c r="G5" s="342"/>
    </row>
    <row r="6" spans="1:10" ht="50.25" customHeight="1">
      <c r="A6" s="180" t="s">
        <v>154</v>
      </c>
      <c r="B6" s="351" t="s">
        <v>121</v>
      </c>
      <c r="C6" s="351"/>
      <c r="D6" s="351"/>
      <c r="E6" s="351"/>
      <c r="F6" s="351"/>
      <c r="G6" s="351"/>
    </row>
    <row r="7" spans="1:10" ht="57.75" hidden="1" customHeight="1">
      <c r="A7" s="193" t="s">
        <v>119</v>
      </c>
      <c r="B7" s="343"/>
      <c r="C7" s="343"/>
      <c r="D7" s="343"/>
      <c r="E7" s="343"/>
      <c r="F7" s="343"/>
      <c r="G7" s="343"/>
    </row>
    <row r="8" spans="1:10" ht="73.5" customHeight="1">
      <c r="A8" s="452" t="s">
        <v>181</v>
      </c>
      <c r="B8" s="340" t="str">
        <f ca="1">'Приложение1 '!$B$27</f>
        <v xml:space="preserve">Приобретение техники, оборудования снаряжения и оказание услуг для обеспечения меропритий по предупреждению и  ликвидации чрезвычайных ситуаций, вызванных  природными пожарами </v>
      </c>
      <c r="C8" s="341"/>
      <c r="D8" s="341"/>
      <c r="E8" s="341"/>
      <c r="F8" s="341"/>
      <c r="G8" s="342"/>
    </row>
    <row r="9" spans="1:10" ht="84" customHeight="1">
      <c r="A9" s="453"/>
      <c r="B9" s="340" t="str">
        <f ca="1">'Приложение1 '!$B$29</f>
        <v>Приобретение средств, выполение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v>
      </c>
      <c r="C9" s="341"/>
      <c r="D9" s="341"/>
      <c r="E9" s="341"/>
      <c r="F9" s="341"/>
      <c r="G9" s="342"/>
    </row>
    <row r="10" spans="1:10" ht="51" customHeight="1">
      <c r="A10" s="179" t="s">
        <v>179</v>
      </c>
      <c r="B10" s="347" t="str">
        <f ca="1">'Паспорт '!$B$14</f>
        <v>Отдел по делам ГОЧС администрации Воскресенского муниципального района</v>
      </c>
      <c r="C10" s="347"/>
      <c r="D10" s="347"/>
      <c r="E10" s="347"/>
      <c r="F10" s="347"/>
      <c r="G10" s="347"/>
    </row>
    <row r="11" spans="1:10">
      <c r="A11" s="179" t="s">
        <v>180</v>
      </c>
      <c r="B11" s="343" t="s">
        <v>90</v>
      </c>
      <c r="C11" s="343"/>
      <c r="D11" s="343"/>
      <c r="E11" s="343"/>
      <c r="F11" s="343"/>
      <c r="G11" s="343"/>
    </row>
    <row r="12" spans="1:10" s="25" customFormat="1" ht="31.5">
      <c r="A12" s="180" t="s">
        <v>182</v>
      </c>
      <c r="B12" s="176" t="s">
        <v>311</v>
      </c>
      <c r="C12" s="176" t="s">
        <v>82</v>
      </c>
      <c r="D12" s="176" t="s">
        <v>83</v>
      </c>
      <c r="E12" s="176" t="s">
        <v>84</v>
      </c>
      <c r="F12" s="178" t="s">
        <v>88</v>
      </c>
      <c r="G12" s="178" t="s">
        <v>89</v>
      </c>
    </row>
    <row r="13" spans="1:10" s="25" customFormat="1">
      <c r="A13" s="180" t="s">
        <v>111</v>
      </c>
      <c r="B13" s="173">
        <f t="shared" ref="B13:G13" si="0">SUM(B14:B17)</f>
        <v>11644.1</v>
      </c>
      <c r="C13" s="173">
        <f t="shared" si="0"/>
        <v>2300</v>
      </c>
      <c r="D13" s="173">
        <f t="shared" si="0"/>
        <v>2314</v>
      </c>
      <c r="E13" s="173">
        <f t="shared" si="0"/>
        <v>2328.6999999999998</v>
      </c>
      <c r="F13" s="173">
        <f t="shared" si="0"/>
        <v>2341.1</v>
      </c>
      <c r="G13" s="173">
        <f t="shared" si="0"/>
        <v>2360.3000000000002</v>
      </c>
    </row>
    <row r="14" spans="1:10" s="25" customFormat="1" ht="31.5">
      <c r="A14" s="177" t="s">
        <v>114</v>
      </c>
      <c r="B14" s="184">
        <f ca="1">'Приложение1 '!$E$31</f>
        <v>1644.1000000000001</v>
      </c>
      <c r="C14" s="184">
        <f ca="1">'Приложение1 '!$F$31</f>
        <v>300</v>
      </c>
      <c r="D14" s="184">
        <f ca="1">'Приложение1 '!$G$31</f>
        <v>314</v>
      </c>
      <c r="E14" s="184">
        <f ca="1">'Приложение1 '!$H$31</f>
        <v>328.7</v>
      </c>
      <c r="F14" s="184">
        <f ca="1">'Приложение1 '!$I$31</f>
        <v>341.1</v>
      </c>
      <c r="G14" s="184">
        <f ca="1">'Приложение1 '!$J$31</f>
        <v>360.3</v>
      </c>
    </row>
    <row r="15" spans="1:10" s="25" customFormat="1">
      <c r="A15" s="177" t="s">
        <v>112</v>
      </c>
      <c r="B15" s="173">
        <v>0</v>
      </c>
      <c r="C15" s="173">
        <v>0</v>
      </c>
      <c r="D15" s="173">
        <v>0</v>
      </c>
      <c r="E15" s="173">
        <v>0</v>
      </c>
      <c r="F15" s="173">
        <v>0</v>
      </c>
      <c r="G15" s="173">
        <v>0</v>
      </c>
    </row>
    <row r="16" spans="1:10" s="25" customFormat="1" ht="31.5">
      <c r="A16" s="177" t="s">
        <v>113</v>
      </c>
      <c r="B16" s="173">
        <f ca="1">'Приложение1 '!$E$32</f>
        <v>10000</v>
      </c>
      <c r="C16" s="173">
        <f ca="1">'Приложение1 '!$F$32</f>
        <v>2000</v>
      </c>
      <c r="D16" s="173">
        <f ca="1">'Приложение1 '!$G$32</f>
        <v>2000</v>
      </c>
      <c r="E16" s="173">
        <f ca="1">'Приложение1 '!$H$32</f>
        <v>2000</v>
      </c>
      <c r="F16" s="173">
        <f ca="1">'Приложение1 '!$I$32</f>
        <v>2000</v>
      </c>
      <c r="G16" s="173">
        <f ca="1">'Приложение1 '!$J$32</f>
        <v>2000</v>
      </c>
    </row>
    <row r="17" spans="1:7" s="25" customFormat="1" ht="24" customHeight="1">
      <c r="A17" s="177" t="s">
        <v>115</v>
      </c>
      <c r="B17" s="173">
        <v>0</v>
      </c>
      <c r="C17" s="173">
        <v>0</v>
      </c>
      <c r="D17" s="173">
        <v>0</v>
      </c>
      <c r="E17" s="173">
        <v>0</v>
      </c>
      <c r="F17" s="173">
        <v>0</v>
      </c>
      <c r="G17" s="173">
        <v>0</v>
      </c>
    </row>
    <row r="18" spans="1:7" ht="50.25" customHeight="1">
      <c r="A18" s="343" t="s">
        <v>169</v>
      </c>
      <c r="B18" s="343" t="s">
        <v>300</v>
      </c>
      <c r="C18" s="343"/>
      <c r="D18" s="343"/>
      <c r="E18" s="343"/>
      <c r="F18" s="343"/>
      <c r="G18" s="343"/>
    </row>
    <row r="19" spans="1:7" ht="86.25" customHeight="1">
      <c r="A19" s="343"/>
      <c r="B19" s="343" t="s">
        <v>303</v>
      </c>
      <c r="C19" s="343"/>
      <c r="D19" s="343"/>
      <c r="E19" s="343"/>
      <c r="F19" s="343"/>
      <c r="G19" s="343"/>
    </row>
  </sheetData>
  <mergeCells count="15">
    <mergeCell ref="B1:G1"/>
    <mergeCell ref="B6:G6"/>
    <mergeCell ref="B7:G7"/>
    <mergeCell ref="B9:G9"/>
    <mergeCell ref="B8:G8"/>
    <mergeCell ref="A4:G4"/>
    <mergeCell ref="A3:G3"/>
    <mergeCell ref="B5:G5"/>
    <mergeCell ref="A2:G2"/>
    <mergeCell ref="B11:G11"/>
    <mergeCell ref="A8:A9"/>
    <mergeCell ref="B19:G19"/>
    <mergeCell ref="A18:A19"/>
    <mergeCell ref="B18:G18"/>
    <mergeCell ref="B10:G10"/>
  </mergeCells>
  <phoneticPr fontId="23" type="noConversion"/>
  <printOptions horizontalCentered="1"/>
  <pageMargins left="0.78740157480314965" right="0.39370078740157483" top="0.39370078740157483" bottom="0.39370078740157483" header="0" footer="0"/>
  <pageSetup paperSize="9" orientation="portrait" horizontalDpi="0" verticalDpi="0"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K13"/>
  <sheetViews>
    <sheetView zoomScale="85" zoomScaleNormal="85" workbookViewId="0">
      <selection activeCell="K5" sqref="K5:K7"/>
    </sheetView>
  </sheetViews>
  <sheetFormatPr defaultRowHeight="15.75"/>
  <cols>
    <col min="1" max="1" width="5.875" style="169" customWidth="1"/>
    <col min="2" max="2" width="49.75" style="171" customWidth="1"/>
    <col min="3" max="3" width="17.125" style="169" customWidth="1"/>
    <col min="4" max="4" width="9.125" style="169" customWidth="1"/>
    <col min="5" max="5" width="13.75" style="162" customWidth="1"/>
    <col min="6" max="6" width="11.125" style="162" customWidth="1"/>
    <col min="7" max="10" width="11.25" style="162" customWidth="1"/>
    <col min="11" max="11" width="22.375" style="169" customWidth="1"/>
    <col min="12" max="16384" width="9" style="162"/>
  </cols>
  <sheetData>
    <row r="1" spans="1:11" ht="60" customHeight="1">
      <c r="A1" s="163"/>
      <c r="B1" s="164"/>
      <c r="C1" s="165"/>
      <c r="D1" s="165"/>
      <c r="E1" s="166"/>
      <c r="F1" s="477" t="s">
        <v>183</v>
      </c>
      <c r="G1" s="477"/>
      <c r="H1" s="477"/>
      <c r="I1" s="477"/>
      <c r="J1" s="477"/>
      <c r="K1" s="477"/>
    </row>
    <row r="2" spans="1:11" ht="12" customHeight="1">
      <c r="A2" s="163"/>
      <c r="B2" s="167"/>
      <c r="C2" s="163"/>
      <c r="D2" s="163"/>
      <c r="E2" s="168"/>
      <c r="F2" s="168"/>
      <c r="G2" s="168"/>
      <c r="H2" s="168"/>
      <c r="I2" s="168"/>
      <c r="J2" s="168"/>
      <c r="K2" s="163"/>
    </row>
    <row r="3" spans="1:11">
      <c r="A3" s="354" t="s">
        <v>184</v>
      </c>
      <c r="B3" s="354"/>
      <c r="C3" s="354"/>
      <c r="D3" s="354"/>
      <c r="E3" s="354"/>
      <c r="F3" s="354"/>
      <c r="G3" s="354"/>
      <c r="H3" s="354"/>
      <c r="I3" s="354"/>
      <c r="J3" s="354"/>
      <c r="K3" s="354"/>
    </row>
    <row r="4" spans="1:11" ht="22.5" customHeight="1">
      <c r="A4" s="478" t="s">
        <v>268</v>
      </c>
      <c r="B4" s="478"/>
      <c r="C4" s="478"/>
      <c r="D4" s="478"/>
      <c r="E4" s="478"/>
      <c r="F4" s="478"/>
      <c r="G4" s="478"/>
      <c r="H4" s="478"/>
      <c r="I4" s="478"/>
      <c r="J4" s="478"/>
      <c r="K4" s="478"/>
    </row>
    <row r="5" spans="1:11" ht="18" customHeight="1">
      <c r="A5" s="353" t="s">
        <v>309</v>
      </c>
      <c r="B5" s="353" t="s">
        <v>264</v>
      </c>
      <c r="C5" s="353" t="s">
        <v>310</v>
      </c>
      <c r="D5" s="353" t="s">
        <v>128</v>
      </c>
      <c r="E5" s="353" t="s">
        <v>265</v>
      </c>
      <c r="F5" s="372" t="s">
        <v>129</v>
      </c>
      <c r="G5" s="373"/>
      <c r="H5" s="373"/>
      <c r="I5" s="373"/>
      <c r="J5" s="374"/>
      <c r="K5" s="353" t="s">
        <v>127</v>
      </c>
    </row>
    <row r="6" spans="1:11" ht="47.25" customHeight="1">
      <c r="A6" s="353"/>
      <c r="B6" s="353"/>
      <c r="C6" s="353"/>
      <c r="D6" s="353"/>
      <c r="E6" s="353"/>
      <c r="F6" s="375"/>
      <c r="G6" s="376"/>
      <c r="H6" s="376"/>
      <c r="I6" s="376"/>
      <c r="J6" s="377"/>
      <c r="K6" s="353"/>
    </row>
    <row r="7" spans="1:11">
      <c r="A7" s="353"/>
      <c r="B7" s="353"/>
      <c r="C7" s="353"/>
      <c r="D7" s="353"/>
      <c r="E7" s="353"/>
      <c r="F7" s="172">
        <v>2015</v>
      </c>
      <c r="G7" s="172">
        <v>2016</v>
      </c>
      <c r="H7" s="172">
        <v>2017</v>
      </c>
      <c r="I7" s="172">
        <v>2018</v>
      </c>
      <c r="J7" s="172">
        <v>2019</v>
      </c>
      <c r="K7" s="353"/>
    </row>
    <row r="8" spans="1:11" ht="47.25">
      <c r="A8" s="479" t="s">
        <v>79</v>
      </c>
      <c r="B8" s="383" t="s">
        <v>204</v>
      </c>
      <c r="C8" s="188" t="s">
        <v>314</v>
      </c>
      <c r="D8" s="182"/>
      <c r="E8" s="185">
        <v>10000</v>
      </c>
      <c r="F8" s="194">
        <v>2000</v>
      </c>
      <c r="G8" s="194">
        <v>2000</v>
      </c>
      <c r="H8" s="194">
        <v>2000</v>
      </c>
      <c r="I8" s="194">
        <v>2000</v>
      </c>
      <c r="J8" s="194">
        <v>2000</v>
      </c>
      <c r="K8" s="370" t="s">
        <v>85</v>
      </c>
    </row>
    <row r="9" spans="1:11" ht="63">
      <c r="A9" s="480"/>
      <c r="B9" s="384"/>
      <c r="C9" s="188" t="s">
        <v>312</v>
      </c>
      <c r="D9" s="182"/>
      <c r="E9" s="185">
        <v>100</v>
      </c>
      <c r="F9" s="194">
        <v>20</v>
      </c>
      <c r="G9" s="194">
        <v>20</v>
      </c>
      <c r="H9" s="194">
        <v>20</v>
      </c>
      <c r="I9" s="194">
        <v>20</v>
      </c>
      <c r="J9" s="194">
        <v>20</v>
      </c>
      <c r="K9" s="371"/>
    </row>
    <row r="10" spans="1:11" ht="63">
      <c r="A10" s="183" t="s">
        <v>80</v>
      </c>
      <c r="B10" s="205" t="s">
        <v>257</v>
      </c>
      <c r="C10" s="188" t="s">
        <v>312</v>
      </c>
      <c r="D10" s="182"/>
      <c r="E10" s="184">
        <f>SUM(F10:J10)</f>
        <v>1544.1000000000001</v>
      </c>
      <c r="F10" s="184">
        <v>280</v>
      </c>
      <c r="G10" s="184">
        <v>294</v>
      </c>
      <c r="H10" s="175">
        <v>308.7</v>
      </c>
      <c r="I10" s="175">
        <v>321.10000000000002</v>
      </c>
      <c r="J10" s="175">
        <v>340.3</v>
      </c>
      <c r="K10" s="188" t="s">
        <v>242</v>
      </c>
    </row>
    <row r="11" spans="1:11" ht="25.5" customHeight="1">
      <c r="A11" s="479"/>
      <c r="B11" s="385" t="s">
        <v>234</v>
      </c>
      <c r="C11" s="386"/>
      <c r="D11" s="387"/>
      <c r="E11" s="186">
        <f t="shared" ref="E11:J11" si="0">SUM(E8:E10)</f>
        <v>11644.1</v>
      </c>
      <c r="F11" s="186">
        <f t="shared" si="0"/>
        <v>2300</v>
      </c>
      <c r="G11" s="186">
        <f t="shared" si="0"/>
        <v>2314</v>
      </c>
      <c r="H11" s="186">
        <f t="shared" si="0"/>
        <v>2328.6999999999998</v>
      </c>
      <c r="I11" s="186">
        <f t="shared" si="0"/>
        <v>2341.1</v>
      </c>
      <c r="J11" s="186">
        <f t="shared" si="0"/>
        <v>2360.3000000000002</v>
      </c>
      <c r="K11" s="370"/>
    </row>
    <row r="12" spans="1:11" ht="22.5" customHeight="1">
      <c r="A12" s="481"/>
      <c r="B12" s="482" t="s">
        <v>312</v>
      </c>
      <c r="C12" s="483"/>
      <c r="D12" s="484"/>
      <c r="E12" s="185">
        <f t="shared" ref="E12:J12" si="1">E10+E9</f>
        <v>1644.1000000000001</v>
      </c>
      <c r="F12" s="185">
        <f t="shared" si="1"/>
        <v>300</v>
      </c>
      <c r="G12" s="185">
        <f t="shared" si="1"/>
        <v>314</v>
      </c>
      <c r="H12" s="185">
        <f t="shared" si="1"/>
        <v>328.7</v>
      </c>
      <c r="I12" s="185">
        <f t="shared" si="1"/>
        <v>341.1</v>
      </c>
      <c r="J12" s="185">
        <f t="shared" si="1"/>
        <v>360.3</v>
      </c>
      <c r="K12" s="381"/>
    </row>
    <row r="13" spans="1:11" ht="22.5" customHeight="1">
      <c r="A13" s="480"/>
      <c r="B13" s="485" t="s">
        <v>314</v>
      </c>
      <c r="C13" s="485"/>
      <c r="D13" s="485"/>
      <c r="E13" s="184">
        <f t="shared" ref="E13:J13" si="2">E8</f>
        <v>10000</v>
      </c>
      <c r="F13" s="184">
        <f t="shared" si="2"/>
        <v>2000</v>
      </c>
      <c r="G13" s="184">
        <f t="shared" si="2"/>
        <v>2000</v>
      </c>
      <c r="H13" s="184">
        <f t="shared" si="2"/>
        <v>2000</v>
      </c>
      <c r="I13" s="184">
        <f t="shared" si="2"/>
        <v>2000</v>
      </c>
      <c r="J13" s="184">
        <f t="shared" si="2"/>
        <v>2000</v>
      </c>
      <c r="K13" s="371"/>
    </row>
  </sheetData>
  <mergeCells count="18">
    <mergeCell ref="A11:A13"/>
    <mergeCell ref="B11:D11"/>
    <mergeCell ref="K11:K13"/>
    <mergeCell ref="B12:D12"/>
    <mergeCell ref="B13:D13"/>
    <mergeCell ref="A8:A9"/>
    <mergeCell ref="B8:B9"/>
    <mergeCell ref="K8:K9"/>
    <mergeCell ref="E5:E7"/>
    <mergeCell ref="F5:J6"/>
    <mergeCell ref="B5:B7"/>
    <mergeCell ref="C5:C7"/>
    <mergeCell ref="D5:D7"/>
    <mergeCell ref="K5:K7"/>
    <mergeCell ref="A5:A7"/>
    <mergeCell ref="F1:K1"/>
    <mergeCell ref="A3:K3"/>
    <mergeCell ref="A4:K4"/>
  </mergeCells>
  <phoneticPr fontId="23" type="noConversion"/>
  <printOptions horizontalCentered="1"/>
  <pageMargins left="0.70866141732283472" right="0.31496062992125984" top="0.5" bottom="0.22" header="0.11811023622047245" footer="0.11811023622047245"/>
  <pageSetup paperSize="9" scale="73" fitToHeight="4" orientation="landscape" r:id="rId1"/>
  <headerFooter alignWithMargins="0"/>
</worksheet>
</file>

<file path=xl/worksheets/sheet18.xml><?xml version="1.0" encoding="utf-8"?>
<worksheet xmlns="http://schemas.openxmlformats.org/spreadsheetml/2006/main" xmlns:r="http://schemas.openxmlformats.org/officeDocument/2006/relationships">
  <dimension ref="A1:P9"/>
  <sheetViews>
    <sheetView workbookViewId="0">
      <selection activeCell="A4" sqref="A4:IV4"/>
    </sheetView>
  </sheetViews>
  <sheetFormatPr defaultColWidth="8" defaultRowHeight="15.75"/>
  <cols>
    <col min="1" max="1" width="5.125" style="231" customWidth="1"/>
    <col min="2" max="2" width="31.875" style="231" customWidth="1"/>
    <col min="3" max="3" width="37.5" style="231" customWidth="1"/>
    <col min="4" max="4" width="8" style="231"/>
    <col min="5" max="5" width="13.75" style="231" customWidth="1"/>
    <col min="6" max="7" width="7.25" style="231" customWidth="1"/>
    <col min="8" max="8" width="7" style="231" customWidth="1"/>
    <col min="9" max="9" width="7.375" style="231" customWidth="1"/>
    <col min="10" max="10" width="7.25" style="231" customWidth="1"/>
    <col min="11" max="16384" width="8" style="231"/>
  </cols>
  <sheetData>
    <row r="1" spans="1:16" s="3" customFormat="1" ht="69.75" customHeight="1">
      <c r="A1" s="7"/>
      <c r="B1" s="8"/>
      <c r="C1" s="7"/>
      <c r="D1" s="7"/>
      <c r="E1" s="7"/>
      <c r="F1" s="352" t="s">
        <v>185</v>
      </c>
      <c r="G1" s="352"/>
      <c r="H1" s="352"/>
      <c r="I1" s="352"/>
      <c r="J1" s="352"/>
      <c r="K1" s="195"/>
      <c r="L1" s="195"/>
      <c r="M1" s="195"/>
    </row>
    <row r="2" spans="1:16" s="3" customFormat="1">
      <c r="A2" s="288" t="s">
        <v>186</v>
      </c>
      <c r="B2" s="288"/>
      <c r="C2" s="288"/>
      <c r="D2" s="288"/>
      <c r="E2" s="288"/>
      <c r="F2" s="288"/>
      <c r="G2" s="288"/>
      <c r="H2" s="288"/>
      <c r="I2" s="288"/>
      <c r="J2" s="288"/>
    </row>
    <row r="3" spans="1:16" s="3" customFormat="1" ht="15.75" customHeight="1">
      <c r="A3" s="430" t="s">
        <v>268</v>
      </c>
      <c r="B3" s="430"/>
      <c r="C3" s="430"/>
      <c r="D3" s="430"/>
      <c r="E3" s="430"/>
      <c r="F3" s="430"/>
      <c r="G3" s="430"/>
      <c r="H3" s="430"/>
      <c r="I3" s="430"/>
      <c r="J3" s="430"/>
      <c r="K3" s="206"/>
      <c r="L3" s="206"/>
      <c r="M3" s="206"/>
      <c r="N3" s="2"/>
      <c r="O3" s="2"/>
      <c r="P3" s="2"/>
    </row>
    <row r="4" spans="1:16" s="3" customFormat="1" ht="12" customHeight="1">
      <c r="A4" s="206"/>
      <c r="B4" s="206"/>
      <c r="C4" s="206"/>
      <c r="D4" s="206"/>
      <c r="E4" s="206"/>
      <c r="F4" s="206"/>
      <c r="G4" s="206"/>
      <c r="H4" s="206"/>
      <c r="I4" s="206"/>
      <c r="J4" s="206"/>
      <c r="K4" s="206"/>
      <c r="L4" s="206"/>
      <c r="M4" s="206"/>
      <c r="N4" s="2"/>
      <c r="O4" s="2"/>
      <c r="P4" s="2"/>
    </row>
    <row r="5" spans="1:16" ht="81.75" customHeight="1">
      <c r="A5" s="471" t="s">
        <v>309</v>
      </c>
      <c r="B5" s="471" t="s">
        <v>133</v>
      </c>
      <c r="C5" s="471" t="s">
        <v>205</v>
      </c>
      <c r="D5" s="471" t="s">
        <v>208</v>
      </c>
      <c r="E5" s="471" t="s">
        <v>206</v>
      </c>
      <c r="F5" s="474" t="s">
        <v>207</v>
      </c>
      <c r="G5" s="475"/>
      <c r="H5" s="475"/>
      <c r="I5" s="475"/>
      <c r="J5" s="476"/>
    </row>
    <row r="6" spans="1:16" ht="18.75" customHeight="1">
      <c r="A6" s="472"/>
      <c r="B6" s="472"/>
      <c r="C6" s="472"/>
      <c r="D6" s="472"/>
      <c r="E6" s="472"/>
      <c r="F6" s="471" t="s">
        <v>134</v>
      </c>
      <c r="G6" s="471" t="s">
        <v>135</v>
      </c>
      <c r="H6" s="471" t="s">
        <v>136</v>
      </c>
      <c r="I6" s="471" t="s">
        <v>137</v>
      </c>
      <c r="J6" s="471" t="s">
        <v>138</v>
      </c>
    </row>
    <row r="7" spans="1:16" ht="21" customHeight="1">
      <c r="A7" s="473"/>
      <c r="B7" s="473"/>
      <c r="C7" s="473"/>
      <c r="D7" s="473"/>
      <c r="E7" s="473"/>
      <c r="F7" s="473"/>
      <c r="G7" s="473"/>
      <c r="H7" s="473"/>
      <c r="I7" s="473"/>
      <c r="J7" s="473"/>
    </row>
    <row r="8" spans="1:16" ht="110.25">
      <c r="A8" s="236" t="s">
        <v>201</v>
      </c>
      <c r="B8" s="237" t="str">
        <f ca="1">'Приложение1 '!$B$27</f>
        <v xml:space="preserve">Приобретение техники, оборудования снаряжения и оказание услуг для обеспечения меропритий по предупреждению и  ликвидации чрезвычайных ситуаций, вызванных  природными пожарами </v>
      </c>
      <c r="C8" s="233" t="str">
        <f ca="1">'Приложение 2'!$C$16</f>
        <v>Показатель 1: Снижение доли пожаров, произошедших на территории Воскресенского муниципального района, от общего числа происшествий и ЧС на территории Воскресенского муниципального района по сравнению с показателем 2014 года</v>
      </c>
      <c r="D8" s="235" t="s">
        <v>86</v>
      </c>
      <c r="E8" s="235">
        <v>100</v>
      </c>
      <c r="F8" s="235">
        <v>99</v>
      </c>
      <c r="G8" s="235">
        <v>98</v>
      </c>
      <c r="H8" s="235">
        <v>97</v>
      </c>
      <c r="I8" s="235">
        <v>96</v>
      </c>
      <c r="J8" s="235">
        <v>95</v>
      </c>
    </row>
    <row r="9" spans="1:16" ht="110.25">
      <c r="A9" s="236" t="s">
        <v>202</v>
      </c>
      <c r="B9" s="233" t="str">
        <f ca="1">'Приложение1 '!$B$29</f>
        <v>Приобретение средств, выполение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v>
      </c>
      <c r="C9" s="233" t="str">
        <f ca="1">'Приложение 3'!$B$14</f>
        <v>Показатель 2: Снижение доли погибших и травмированных людей на пожарах, произошедших на территории Воскресенского муниципального района по сравнению с показателем 2014 года</v>
      </c>
      <c r="D9" s="235" t="s">
        <v>86</v>
      </c>
      <c r="E9" s="235">
        <v>100</v>
      </c>
      <c r="F9" s="235">
        <v>98</v>
      </c>
      <c r="G9" s="235">
        <v>97</v>
      </c>
      <c r="H9" s="235">
        <v>96</v>
      </c>
      <c r="I9" s="235">
        <v>95</v>
      </c>
      <c r="J9" s="235">
        <v>94</v>
      </c>
    </row>
  </sheetData>
  <mergeCells count="14">
    <mergeCell ref="E5:E7"/>
    <mergeCell ref="I6:I7"/>
    <mergeCell ref="A5:A7"/>
    <mergeCell ref="B5:B7"/>
    <mergeCell ref="F5:J5"/>
    <mergeCell ref="J6:J7"/>
    <mergeCell ref="F6:F7"/>
    <mergeCell ref="G6:G7"/>
    <mergeCell ref="F1:J1"/>
    <mergeCell ref="A3:J3"/>
    <mergeCell ref="A2:J2"/>
    <mergeCell ref="H6:H7"/>
    <mergeCell ref="C5:C7"/>
    <mergeCell ref="D5:D7"/>
  </mergeCells>
  <phoneticPr fontId="2" type="noConversion"/>
  <pageMargins left="0.27" right="0.33" top="0.36" bottom="0.28000000000000003" header="0.3" footer="0.3"/>
  <pageSetup paperSize="9" orientation="landscape" horizontalDpi="0" verticalDpi="0" r:id="rId1"/>
  <headerFooter alignWithMargins="0"/>
</worksheet>
</file>

<file path=xl/worksheets/sheet19.xml><?xml version="1.0" encoding="utf-8"?>
<worksheet xmlns="http://schemas.openxmlformats.org/spreadsheetml/2006/main" xmlns:r="http://schemas.openxmlformats.org/officeDocument/2006/relationships">
  <dimension ref="A1:P6"/>
  <sheetViews>
    <sheetView workbookViewId="0">
      <selection activeCell="A2" sqref="A2:IV2"/>
    </sheetView>
  </sheetViews>
  <sheetFormatPr defaultColWidth="8" defaultRowHeight="15"/>
  <cols>
    <col min="1" max="1" width="6.375" style="249" customWidth="1"/>
    <col min="2" max="2" width="24.875" style="243" customWidth="1"/>
    <col min="3" max="3" width="39.25" style="243" customWidth="1"/>
    <col min="4" max="4" width="35.25" style="243" customWidth="1"/>
    <col min="5" max="5" width="15.625" style="250" customWidth="1"/>
    <col min="6" max="16384" width="8" style="243"/>
  </cols>
  <sheetData>
    <row r="1" spans="1:16" s="241" customFormat="1" ht="54.75" customHeight="1">
      <c r="A1" s="238"/>
      <c r="B1" s="238"/>
      <c r="C1" s="239"/>
      <c r="D1" s="463" t="s">
        <v>187</v>
      </c>
      <c r="E1" s="463"/>
      <c r="F1" s="240"/>
      <c r="G1" s="240"/>
      <c r="H1" s="240"/>
      <c r="I1" s="240"/>
      <c r="J1" s="240"/>
      <c r="K1" s="240"/>
      <c r="L1" s="240"/>
      <c r="M1" s="240"/>
    </row>
    <row r="2" spans="1:16" s="241" customFormat="1" ht="12" customHeight="1">
      <c r="A2" s="277"/>
      <c r="B2" s="277"/>
      <c r="C2" s="277"/>
      <c r="D2" s="277"/>
      <c r="E2" s="277"/>
      <c r="F2" s="277"/>
      <c r="G2" s="277"/>
      <c r="H2" s="277"/>
      <c r="I2" s="277"/>
      <c r="J2" s="277"/>
      <c r="K2" s="277"/>
      <c r="L2" s="277"/>
      <c r="M2" s="277"/>
      <c r="N2" s="242"/>
      <c r="O2" s="242"/>
      <c r="P2" s="242"/>
    </row>
    <row r="3" spans="1:16" ht="39" customHeight="1">
      <c r="A3" s="464" t="s">
        <v>188</v>
      </c>
      <c r="B3" s="464"/>
      <c r="C3" s="464"/>
      <c r="D3" s="464"/>
      <c r="E3" s="464"/>
    </row>
    <row r="4" spans="1:16" s="245" customFormat="1" ht="69" customHeight="1">
      <c r="A4" s="244" t="s">
        <v>212</v>
      </c>
      <c r="B4" s="244" t="s">
        <v>213</v>
      </c>
      <c r="C4" s="244" t="s">
        <v>214</v>
      </c>
      <c r="D4" s="244" t="s">
        <v>215</v>
      </c>
      <c r="E4" s="244" t="s">
        <v>216</v>
      </c>
    </row>
    <row r="5" spans="1:16" ht="180" customHeight="1">
      <c r="A5" s="248" t="s">
        <v>217</v>
      </c>
      <c r="B5" s="247" t="str">
        <f ca="1">'Приложение 2'!$C$16</f>
        <v>Показатель 1: Снижение доли пожаров, произошедших на территории Воскресенского муниципального района, от общего числа происшествий и ЧС на территории Воскресенского муниципального района по сравнению с показателем 2014 года</v>
      </c>
      <c r="C5" s="221" t="s">
        <v>292</v>
      </c>
      <c r="D5" s="179" t="s">
        <v>237</v>
      </c>
      <c r="E5" s="246" t="s">
        <v>219</v>
      </c>
    </row>
    <row r="6" spans="1:16" ht="180" customHeight="1">
      <c r="A6" s="248" t="s">
        <v>220</v>
      </c>
      <c r="B6" s="247" t="str">
        <f ca="1">'Приложение 2'!$C$17</f>
        <v>Показатель 2: Снижение доли погибших и травмированных людей на пожарах, произошедших на территории Воскресенского муниципального района по сравнению с показателем 2014 года</v>
      </c>
      <c r="C6" s="221" t="s">
        <v>294</v>
      </c>
      <c r="D6" s="179" t="s">
        <v>237</v>
      </c>
      <c r="E6" s="246" t="s">
        <v>219</v>
      </c>
    </row>
  </sheetData>
  <mergeCells count="2">
    <mergeCell ref="D1:E1"/>
    <mergeCell ref="A3:E3"/>
  </mergeCells>
  <phoneticPr fontId="27" type="noConversion"/>
  <pageMargins left="0.7" right="0.7" top="0.28999999999999998" bottom="0.28000000000000003" header="0.28999999999999998" footer="0.3"/>
  <pageSetup paperSize="9" orientation="landscape" horizontalDpi="0" verticalDpi="0" r:id="rId1"/>
  <headerFooter alignWithMargins="0"/>
</worksheet>
</file>

<file path=xl/worksheets/sheet2.xml><?xml version="1.0" encoding="utf-8"?>
<worksheet xmlns="http://schemas.openxmlformats.org/spreadsheetml/2006/main" xmlns:r="http://schemas.openxmlformats.org/officeDocument/2006/relationships">
  <sheetPr codeName="Лист5"/>
  <dimension ref="A1:O101"/>
  <sheetViews>
    <sheetView showZeros="0" workbookViewId="0">
      <selection activeCell="F16" sqref="F16"/>
    </sheetView>
  </sheetViews>
  <sheetFormatPr defaultRowHeight="15.75"/>
  <cols>
    <col min="1" max="1" width="5" style="1" customWidth="1"/>
    <col min="2" max="2" width="22.75" style="4" customWidth="1"/>
    <col min="3" max="3" width="13.375" style="1" customWidth="1"/>
    <col min="4" max="11" width="11.625" style="4" customWidth="1"/>
    <col min="12" max="12" width="10.875" style="4" customWidth="1"/>
    <col min="13" max="13" width="11.375" style="4" customWidth="1"/>
    <col min="14" max="15" width="11.125" style="4" customWidth="1"/>
    <col min="16" max="16384" width="9" style="4"/>
  </cols>
  <sheetData>
    <row r="1" spans="1:15">
      <c r="A1" s="92"/>
      <c r="B1" s="92"/>
      <c r="C1" s="92"/>
      <c r="D1" s="92"/>
      <c r="E1" s="92"/>
      <c r="F1" s="92"/>
      <c r="G1" s="92"/>
      <c r="H1" s="92"/>
      <c r="I1" s="92"/>
      <c r="J1" s="92"/>
      <c r="K1" s="92"/>
      <c r="L1" s="92"/>
      <c r="M1" s="92"/>
      <c r="N1" s="92"/>
      <c r="O1" s="92"/>
    </row>
    <row r="2" spans="1:15" ht="12.75" customHeight="1">
      <c r="B2" s="7"/>
      <c r="C2" s="7"/>
      <c r="D2" s="7"/>
      <c r="E2" s="7"/>
      <c r="F2" s="7"/>
      <c r="G2" s="7"/>
      <c r="H2" s="7"/>
      <c r="I2" s="7"/>
      <c r="J2" s="7"/>
      <c r="K2" s="300" t="s">
        <v>70</v>
      </c>
      <c r="L2" s="300"/>
      <c r="M2" s="300"/>
      <c r="N2" s="7"/>
      <c r="O2" s="7" t="s">
        <v>70</v>
      </c>
    </row>
    <row r="3" spans="1:15">
      <c r="A3" s="301"/>
      <c r="B3" s="301"/>
      <c r="C3" s="301"/>
      <c r="D3" s="301"/>
      <c r="E3" s="301"/>
      <c r="F3" s="301"/>
      <c r="G3" s="301"/>
      <c r="H3" s="301"/>
      <c r="I3" s="301"/>
      <c r="J3" s="301"/>
      <c r="K3" s="301"/>
      <c r="L3" s="37"/>
      <c r="M3" s="37"/>
      <c r="N3" s="37"/>
      <c r="O3" s="37"/>
    </row>
    <row r="4" spans="1:15">
      <c r="A4" s="301"/>
      <c r="B4" s="301"/>
      <c r="C4" s="301"/>
      <c r="D4" s="301"/>
      <c r="E4" s="301"/>
      <c r="F4" s="301"/>
      <c r="G4" s="301"/>
      <c r="H4" s="301"/>
      <c r="I4" s="301"/>
      <c r="J4" s="301"/>
      <c r="K4" s="301"/>
      <c r="L4" s="37"/>
      <c r="M4" s="37"/>
      <c r="N4" s="37"/>
      <c r="O4" s="37"/>
    </row>
    <row r="5" spans="1:15">
      <c r="A5" s="301"/>
      <c r="B5" s="301"/>
      <c r="C5" s="301"/>
      <c r="D5" s="301"/>
      <c r="E5" s="301"/>
      <c r="F5" s="301"/>
      <c r="G5" s="301"/>
      <c r="H5" s="301"/>
      <c r="I5" s="301"/>
      <c r="J5" s="301"/>
      <c r="K5" s="301"/>
      <c r="L5" s="37"/>
      <c r="M5" s="37"/>
      <c r="N5" s="37"/>
      <c r="O5" s="37"/>
    </row>
    <row r="6" spans="1:15" ht="20.25">
      <c r="A6" s="17"/>
      <c r="B6" s="3"/>
      <c r="C6" s="289" t="s">
        <v>55</v>
      </c>
      <c r="D6" s="289"/>
      <c r="E6" s="289"/>
      <c r="F6" s="289"/>
      <c r="G6" s="289"/>
      <c r="H6" s="289"/>
      <c r="I6" s="289"/>
      <c r="J6" s="289"/>
      <c r="K6" s="3"/>
      <c r="L6" s="3"/>
      <c r="M6" s="3"/>
      <c r="N6" s="3"/>
      <c r="O6" s="3"/>
    </row>
    <row r="7" spans="1:15">
      <c r="A7" s="288"/>
      <c r="B7" s="288"/>
      <c r="C7" s="288"/>
      <c r="D7" s="288"/>
      <c r="E7" s="288"/>
      <c r="F7" s="288"/>
      <c r="G7" s="288"/>
      <c r="H7" s="288"/>
      <c r="I7" s="288"/>
      <c r="J7" s="288"/>
      <c r="K7" s="288"/>
      <c r="L7" s="17"/>
      <c r="M7" s="17"/>
      <c r="N7" s="17"/>
      <c r="O7" s="17"/>
    </row>
    <row r="8" spans="1:15">
      <c r="A8" s="302" t="e">
        <f>#REF!</f>
        <v>#REF!</v>
      </c>
      <c r="B8" s="302"/>
      <c r="C8" s="302"/>
      <c r="D8" s="302"/>
      <c r="E8" s="302"/>
      <c r="F8" s="302"/>
      <c r="G8" s="302"/>
      <c r="H8" s="302"/>
      <c r="I8" s="302"/>
      <c r="J8" s="302"/>
      <c r="K8" s="302"/>
      <c r="L8" s="19"/>
      <c r="M8" s="19"/>
      <c r="N8" s="19"/>
      <c r="O8" s="19"/>
    </row>
    <row r="9" spans="1:15">
      <c r="A9" s="17"/>
      <c r="B9" s="3"/>
      <c r="C9" s="17"/>
      <c r="D9" s="3"/>
      <c r="E9" s="3"/>
      <c r="F9" s="3"/>
      <c r="G9" s="3"/>
      <c r="H9" s="3"/>
      <c r="I9" s="3"/>
      <c r="J9" s="3"/>
      <c r="K9" s="3"/>
      <c r="L9" s="3"/>
      <c r="M9" s="3"/>
      <c r="N9" s="3"/>
      <c r="O9" s="3"/>
    </row>
    <row r="10" spans="1:15" ht="16.5" thickBot="1"/>
    <row r="11" spans="1:15" ht="25.5">
      <c r="A11" s="93" t="s">
        <v>309</v>
      </c>
      <c r="B11" s="94" t="s">
        <v>307</v>
      </c>
      <c r="C11" s="95" t="s">
        <v>310</v>
      </c>
      <c r="D11" s="284" t="s">
        <v>72</v>
      </c>
      <c r="E11" s="280"/>
      <c r="F11" s="280"/>
      <c r="G11" s="280"/>
      <c r="H11" s="278" t="s">
        <v>59</v>
      </c>
      <c r="I11" s="282"/>
      <c r="J11" s="282"/>
      <c r="K11" s="283"/>
      <c r="L11" s="284" t="s">
        <v>60</v>
      </c>
      <c r="M11" s="280"/>
      <c r="N11" s="280"/>
      <c r="O11" s="281"/>
    </row>
    <row r="12" spans="1:15" ht="16.5" thickBot="1">
      <c r="A12" s="96"/>
      <c r="B12" s="97"/>
      <c r="C12" s="98"/>
      <c r="D12" s="99" t="s">
        <v>71</v>
      </c>
      <c r="E12" s="42">
        <v>2012</v>
      </c>
      <c r="F12" s="42">
        <v>2013</v>
      </c>
      <c r="G12" s="42">
        <v>2014</v>
      </c>
      <c r="H12" s="99" t="s">
        <v>71</v>
      </c>
      <c r="I12" s="42">
        <v>2012</v>
      </c>
      <c r="J12" s="42">
        <v>2013</v>
      </c>
      <c r="K12" s="6">
        <v>2014</v>
      </c>
      <c r="L12" s="99" t="s">
        <v>71</v>
      </c>
      <c r="M12" s="42">
        <v>2012</v>
      </c>
      <c r="N12" s="42">
        <v>2013</v>
      </c>
      <c r="O12" s="6">
        <v>2014</v>
      </c>
    </row>
    <row r="13" spans="1:15" ht="44.25" customHeight="1" thickBot="1">
      <c r="A13" s="12"/>
      <c r="B13" s="303" t="s">
        <v>73</v>
      </c>
      <c r="C13" s="304"/>
      <c r="D13" s="304"/>
      <c r="E13" s="304"/>
      <c r="F13" s="304"/>
      <c r="G13" s="304"/>
      <c r="H13" s="304"/>
      <c r="I13" s="304"/>
      <c r="J13" s="304"/>
      <c r="K13" s="304"/>
      <c r="L13" s="304"/>
      <c r="M13" s="304"/>
      <c r="N13" s="304"/>
      <c r="O13" s="305"/>
    </row>
    <row r="14" spans="1:15" ht="51.75" customHeight="1">
      <c r="A14" s="311">
        <v>1</v>
      </c>
      <c r="B14" s="314" t="s">
        <v>319</v>
      </c>
      <c r="C14" s="105" t="s">
        <v>314</v>
      </c>
      <c r="D14" s="156">
        <f>SUM(E14:G14)</f>
        <v>213750</v>
      </c>
      <c r="E14" s="100">
        <v>0</v>
      </c>
      <c r="F14" s="101">
        <v>213750</v>
      </c>
      <c r="G14" s="109">
        <v>0</v>
      </c>
      <c r="H14" s="156">
        <f>SUM(I14:K14)</f>
        <v>0</v>
      </c>
      <c r="I14" s="100"/>
      <c r="J14" s="101"/>
      <c r="K14" s="109"/>
      <c r="L14" s="156">
        <f>SUM(M14:O14)</f>
        <v>-213750</v>
      </c>
      <c r="M14" s="101">
        <f t="shared" ref="M14:O17" si="0">I14-E14</f>
        <v>0</v>
      </c>
      <c r="N14" s="101">
        <f t="shared" si="0"/>
        <v>-213750</v>
      </c>
      <c r="O14" s="109">
        <f t="shared" si="0"/>
        <v>0</v>
      </c>
    </row>
    <row r="15" spans="1:15" s="11" customFormat="1" ht="51.75" customHeight="1">
      <c r="A15" s="312"/>
      <c r="B15" s="315"/>
      <c r="C15" s="106" t="s">
        <v>312</v>
      </c>
      <c r="D15" s="157">
        <f>SUM(E15:G15)</f>
        <v>13042.8</v>
      </c>
      <c r="E15" s="63">
        <v>0</v>
      </c>
      <c r="F15" s="62">
        <v>11250</v>
      </c>
      <c r="G15" s="110">
        <v>1792.8</v>
      </c>
      <c r="H15" s="157">
        <f>SUM(I15:K15)</f>
        <v>0</v>
      </c>
      <c r="I15" s="63"/>
      <c r="J15" s="62"/>
      <c r="K15" s="110"/>
      <c r="L15" s="157">
        <f>SUM(M15:O15)</f>
        <v>-13042.8</v>
      </c>
      <c r="M15" s="62">
        <f t="shared" si="0"/>
        <v>0</v>
      </c>
      <c r="N15" s="62">
        <f t="shared" si="0"/>
        <v>-11250</v>
      </c>
      <c r="O15" s="110">
        <f t="shared" si="0"/>
        <v>-1792.8</v>
      </c>
    </row>
    <row r="16" spans="1:15" s="3" customFormat="1" ht="66.75" customHeight="1">
      <c r="A16" s="23">
        <v>2</v>
      </c>
      <c r="B16" s="32" t="s">
        <v>320</v>
      </c>
      <c r="C16" s="107" t="s">
        <v>312</v>
      </c>
      <c r="D16" s="157">
        <f>SUM(E16:G16)</f>
        <v>1245.2</v>
      </c>
      <c r="E16" s="62">
        <v>0</v>
      </c>
      <c r="F16" s="62">
        <v>1245.2</v>
      </c>
      <c r="G16" s="111">
        <v>0</v>
      </c>
      <c r="H16" s="157">
        <f>SUM(I16:K16)</f>
        <v>0</v>
      </c>
      <c r="I16" s="62"/>
      <c r="J16" s="62"/>
      <c r="K16" s="111"/>
      <c r="L16" s="157">
        <f>SUM(M16:O16)</f>
        <v>-1245.2</v>
      </c>
      <c r="M16" s="62">
        <f t="shared" si="0"/>
        <v>0</v>
      </c>
      <c r="N16" s="62">
        <f t="shared" si="0"/>
        <v>-1245.2</v>
      </c>
      <c r="O16" s="110">
        <f t="shared" si="0"/>
        <v>0</v>
      </c>
    </row>
    <row r="17" spans="1:15" ht="63.75" thickBot="1">
      <c r="A17" s="24">
        <v>3</v>
      </c>
      <c r="B17" s="36" t="s">
        <v>321</v>
      </c>
      <c r="C17" s="108" t="s">
        <v>312</v>
      </c>
      <c r="D17" s="158">
        <f>SUM(E17:G17)</f>
        <v>10000</v>
      </c>
      <c r="E17" s="64">
        <v>0</v>
      </c>
      <c r="F17" s="64">
        <v>10000</v>
      </c>
      <c r="G17" s="112">
        <v>0</v>
      </c>
      <c r="H17" s="158">
        <f>SUM(I17:K17)</f>
        <v>0</v>
      </c>
      <c r="I17" s="64"/>
      <c r="J17" s="64"/>
      <c r="K17" s="112"/>
      <c r="L17" s="158">
        <f>SUM(M17:O17)</f>
        <v>-10000</v>
      </c>
      <c r="M17" s="104">
        <f t="shared" si="0"/>
        <v>0</v>
      </c>
      <c r="N17" s="104">
        <f t="shared" si="0"/>
        <v>-10000</v>
      </c>
      <c r="O17" s="119">
        <f t="shared" si="0"/>
        <v>0</v>
      </c>
    </row>
    <row r="18" spans="1:15" ht="17.25" customHeight="1" thickBot="1">
      <c r="A18" s="13"/>
      <c r="B18" s="308" t="s">
        <v>317</v>
      </c>
      <c r="C18" s="309"/>
      <c r="D18" s="113">
        <f>D19+D20</f>
        <v>238038</v>
      </c>
      <c r="E18" s="14">
        <f t="shared" ref="E18:O18" si="1">E19+E20</f>
        <v>0</v>
      </c>
      <c r="F18" s="14">
        <f t="shared" si="1"/>
        <v>236245.2</v>
      </c>
      <c r="G18" s="114">
        <f t="shared" si="1"/>
        <v>1792.8</v>
      </c>
      <c r="H18" s="113">
        <f t="shared" si="1"/>
        <v>0</v>
      </c>
      <c r="I18" s="14">
        <f t="shared" si="1"/>
        <v>0</v>
      </c>
      <c r="J18" s="14">
        <f t="shared" si="1"/>
        <v>0</v>
      </c>
      <c r="K18" s="114">
        <f t="shared" si="1"/>
        <v>0</v>
      </c>
      <c r="L18" s="113">
        <f t="shared" si="1"/>
        <v>-238038</v>
      </c>
      <c r="M18" s="14">
        <f t="shared" si="1"/>
        <v>0</v>
      </c>
      <c r="N18" s="14">
        <f t="shared" si="1"/>
        <v>-236245.2</v>
      </c>
      <c r="O18" s="114">
        <f t="shared" si="1"/>
        <v>-1792.8</v>
      </c>
    </row>
    <row r="19" spans="1:15" ht="17.25" customHeight="1">
      <c r="A19" s="21"/>
      <c r="B19" s="306" t="s">
        <v>314</v>
      </c>
      <c r="C19" s="307"/>
      <c r="D19" s="115">
        <f>D14</f>
        <v>213750</v>
      </c>
      <c r="E19" s="22">
        <f t="shared" ref="E19:O19" si="2">E14</f>
        <v>0</v>
      </c>
      <c r="F19" s="22">
        <f t="shared" si="2"/>
        <v>213750</v>
      </c>
      <c r="G19" s="116">
        <f t="shared" si="2"/>
        <v>0</v>
      </c>
      <c r="H19" s="115">
        <f t="shared" si="2"/>
        <v>0</v>
      </c>
      <c r="I19" s="22">
        <f t="shared" si="2"/>
        <v>0</v>
      </c>
      <c r="J19" s="22">
        <f t="shared" si="2"/>
        <v>0</v>
      </c>
      <c r="K19" s="116">
        <f t="shared" si="2"/>
        <v>0</v>
      </c>
      <c r="L19" s="115">
        <f t="shared" si="2"/>
        <v>-213750</v>
      </c>
      <c r="M19" s="22">
        <f t="shared" si="2"/>
        <v>0</v>
      </c>
      <c r="N19" s="22">
        <f t="shared" si="2"/>
        <v>-213750</v>
      </c>
      <c r="O19" s="116">
        <f t="shared" si="2"/>
        <v>0</v>
      </c>
    </row>
    <row r="20" spans="1:15" ht="17.25" customHeight="1" thickBot="1">
      <c r="A20" s="15"/>
      <c r="B20" s="318" t="s">
        <v>308</v>
      </c>
      <c r="C20" s="319"/>
      <c r="D20" s="117">
        <f>D15+D16+D17</f>
        <v>24288</v>
      </c>
      <c r="E20" s="16">
        <f t="shared" ref="E20:O20" si="3">E15+E16+E17</f>
        <v>0</v>
      </c>
      <c r="F20" s="16">
        <f t="shared" si="3"/>
        <v>22495.200000000001</v>
      </c>
      <c r="G20" s="118">
        <f t="shared" si="3"/>
        <v>1792.8</v>
      </c>
      <c r="H20" s="117">
        <f t="shared" si="3"/>
        <v>0</v>
      </c>
      <c r="I20" s="16">
        <f t="shared" si="3"/>
        <v>0</v>
      </c>
      <c r="J20" s="16">
        <f t="shared" si="3"/>
        <v>0</v>
      </c>
      <c r="K20" s="118">
        <f t="shared" si="3"/>
        <v>0</v>
      </c>
      <c r="L20" s="117">
        <f t="shared" si="3"/>
        <v>-24288</v>
      </c>
      <c r="M20" s="16">
        <f t="shared" si="3"/>
        <v>0</v>
      </c>
      <c r="N20" s="16">
        <f t="shared" si="3"/>
        <v>-22495.200000000001</v>
      </c>
      <c r="O20" s="118">
        <f t="shared" si="3"/>
        <v>-1792.8</v>
      </c>
    </row>
    <row r="21" spans="1:15" ht="33.75" customHeight="1" thickBot="1">
      <c r="A21" s="12"/>
      <c r="B21" s="316" t="s">
        <v>322</v>
      </c>
      <c r="C21" s="317"/>
      <c r="D21" s="317"/>
      <c r="E21" s="317"/>
      <c r="F21" s="317"/>
      <c r="G21" s="317"/>
      <c r="H21" s="317"/>
      <c r="I21" s="317"/>
      <c r="J21" s="317"/>
      <c r="K21" s="317"/>
      <c r="L21" s="317"/>
      <c r="M21" s="317"/>
      <c r="N21" s="317"/>
      <c r="O21" s="317"/>
    </row>
    <row r="22" spans="1:15" ht="51">
      <c r="A22" s="26">
        <v>1</v>
      </c>
      <c r="B22" s="27" t="s">
        <v>323</v>
      </c>
      <c r="C22" s="122" t="s">
        <v>312</v>
      </c>
      <c r="D22" s="159">
        <f t="shared" ref="D22:D53" si="4">SUM(E22:G22)</f>
        <v>11392.3</v>
      </c>
      <c r="E22" s="103">
        <v>0</v>
      </c>
      <c r="F22" s="103">
        <v>11392.3</v>
      </c>
      <c r="G22" s="123">
        <v>0</v>
      </c>
      <c r="H22" s="159">
        <f t="shared" ref="H22:H53" si="5">SUM(I22:K22)</f>
        <v>0</v>
      </c>
      <c r="I22" s="103"/>
      <c r="J22" s="103"/>
      <c r="K22" s="123"/>
      <c r="L22" s="159">
        <f t="shared" ref="L22:L53" si="6">SUM(M22:O22)</f>
        <v>-11392.3</v>
      </c>
      <c r="M22" s="102">
        <f t="shared" ref="M22:M85" si="7">I22-E22</f>
        <v>0</v>
      </c>
      <c r="N22" s="102">
        <f t="shared" ref="N22:N85" si="8">J22-F22</f>
        <v>-11392.3</v>
      </c>
      <c r="O22" s="131">
        <f t="shared" ref="O22:O85" si="9">K22-G22</f>
        <v>0</v>
      </c>
    </row>
    <row r="23" spans="1:15" ht="63">
      <c r="A23" s="31">
        <v>2</v>
      </c>
      <c r="B23" s="32" t="s">
        <v>324</v>
      </c>
      <c r="C23" s="107" t="s">
        <v>312</v>
      </c>
      <c r="D23" s="160">
        <f t="shared" si="4"/>
        <v>5200</v>
      </c>
      <c r="E23" s="68">
        <v>0</v>
      </c>
      <c r="F23" s="68">
        <v>0</v>
      </c>
      <c r="G23" s="124">
        <v>5200</v>
      </c>
      <c r="H23" s="160">
        <f t="shared" si="5"/>
        <v>0</v>
      </c>
      <c r="I23" s="68"/>
      <c r="J23" s="68"/>
      <c r="K23" s="124"/>
      <c r="L23" s="160">
        <f t="shared" si="6"/>
        <v>-5200</v>
      </c>
      <c r="M23" s="66">
        <f t="shared" si="7"/>
        <v>0</v>
      </c>
      <c r="N23" s="66">
        <f t="shared" si="8"/>
        <v>0</v>
      </c>
      <c r="O23" s="125">
        <f t="shared" si="9"/>
        <v>-5200</v>
      </c>
    </row>
    <row r="24" spans="1:15" ht="63">
      <c r="A24" s="31">
        <v>3</v>
      </c>
      <c r="B24" s="32" t="s">
        <v>325</v>
      </c>
      <c r="C24" s="107" t="s">
        <v>312</v>
      </c>
      <c r="D24" s="160">
        <f t="shared" si="4"/>
        <v>1300</v>
      </c>
      <c r="E24" s="68">
        <v>0</v>
      </c>
      <c r="F24" s="68">
        <v>0</v>
      </c>
      <c r="G24" s="124">
        <v>1300</v>
      </c>
      <c r="H24" s="160">
        <f t="shared" si="5"/>
        <v>0</v>
      </c>
      <c r="I24" s="68"/>
      <c r="J24" s="68"/>
      <c r="K24" s="124"/>
      <c r="L24" s="160">
        <f t="shared" si="6"/>
        <v>-1300</v>
      </c>
      <c r="M24" s="66">
        <f t="shared" si="7"/>
        <v>0</v>
      </c>
      <c r="N24" s="66">
        <f t="shared" si="8"/>
        <v>0</v>
      </c>
      <c r="O24" s="125">
        <f t="shared" si="9"/>
        <v>-1300</v>
      </c>
    </row>
    <row r="25" spans="1:15" ht="78.75">
      <c r="A25" s="31">
        <v>4</v>
      </c>
      <c r="B25" s="32" t="s">
        <v>326</v>
      </c>
      <c r="C25" s="107" t="s">
        <v>312</v>
      </c>
      <c r="D25" s="160">
        <f t="shared" si="4"/>
        <v>1600</v>
      </c>
      <c r="E25" s="68">
        <v>0</v>
      </c>
      <c r="F25" s="68">
        <v>0</v>
      </c>
      <c r="G25" s="124">
        <v>1600</v>
      </c>
      <c r="H25" s="160">
        <f t="shared" si="5"/>
        <v>0</v>
      </c>
      <c r="I25" s="68"/>
      <c r="J25" s="68"/>
      <c r="K25" s="124"/>
      <c r="L25" s="160">
        <f t="shared" si="6"/>
        <v>-1600</v>
      </c>
      <c r="M25" s="66">
        <f t="shared" si="7"/>
        <v>0</v>
      </c>
      <c r="N25" s="66">
        <f t="shared" si="8"/>
        <v>0</v>
      </c>
      <c r="O25" s="125">
        <f t="shared" si="9"/>
        <v>-1600</v>
      </c>
    </row>
    <row r="26" spans="1:15" ht="51">
      <c r="A26" s="31">
        <v>5</v>
      </c>
      <c r="B26" s="32" t="s">
        <v>327</v>
      </c>
      <c r="C26" s="107" t="s">
        <v>312</v>
      </c>
      <c r="D26" s="160">
        <f t="shared" si="4"/>
        <v>400</v>
      </c>
      <c r="E26" s="68">
        <v>0</v>
      </c>
      <c r="F26" s="68">
        <v>0</v>
      </c>
      <c r="G26" s="124">
        <v>400</v>
      </c>
      <c r="H26" s="160">
        <f t="shared" si="5"/>
        <v>0</v>
      </c>
      <c r="I26" s="68"/>
      <c r="J26" s="68"/>
      <c r="K26" s="124"/>
      <c r="L26" s="160">
        <f t="shared" si="6"/>
        <v>-400</v>
      </c>
      <c r="M26" s="66">
        <f t="shared" si="7"/>
        <v>0</v>
      </c>
      <c r="N26" s="66">
        <f t="shared" si="8"/>
        <v>0</v>
      </c>
      <c r="O26" s="125">
        <f t="shared" si="9"/>
        <v>-400</v>
      </c>
    </row>
    <row r="27" spans="1:15" ht="63">
      <c r="A27" s="31">
        <v>6</v>
      </c>
      <c r="B27" s="32" t="s">
        <v>328</v>
      </c>
      <c r="C27" s="107" t="s">
        <v>312</v>
      </c>
      <c r="D27" s="160">
        <f t="shared" si="4"/>
        <v>53851.7</v>
      </c>
      <c r="E27" s="68">
        <v>0</v>
      </c>
      <c r="F27" s="68">
        <v>0</v>
      </c>
      <c r="G27" s="124">
        <v>53851.7</v>
      </c>
      <c r="H27" s="160">
        <f t="shared" si="5"/>
        <v>0</v>
      </c>
      <c r="I27" s="68"/>
      <c r="J27" s="68"/>
      <c r="K27" s="124"/>
      <c r="L27" s="160">
        <f t="shared" si="6"/>
        <v>-53851.7</v>
      </c>
      <c r="M27" s="66">
        <f t="shared" si="7"/>
        <v>0</v>
      </c>
      <c r="N27" s="66">
        <f t="shared" si="8"/>
        <v>0</v>
      </c>
      <c r="O27" s="125">
        <f t="shared" si="9"/>
        <v>-53851.7</v>
      </c>
    </row>
    <row r="28" spans="1:15" ht="204.75">
      <c r="A28" s="31">
        <v>7</v>
      </c>
      <c r="B28" s="32" t="s">
        <v>329</v>
      </c>
      <c r="C28" s="107" t="s">
        <v>312</v>
      </c>
      <c r="D28" s="160">
        <f t="shared" si="4"/>
        <v>4060</v>
      </c>
      <c r="E28" s="68">
        <v>0</v>
      </c>
      <c r="F28" s="68">
        <v>4060</v>
      </c>
      <c r="G28" s="124">
        <v>0</v>
      </c>
      <c r="H28" s="160">
        <f t="shared" si="5"/>
        <v>0</v>
      </c>
      <c r="I28" s="68"/>
      <c r="J28" s="68"/>
      <c r="K28" s="124"/>
      <c r="L28" s="160">
        <f t="shared" si="6"/>
        <v>-4060</v>
      </c>
      <c r="M28" s="66">
        <f t="shared" si="7"/>
        <v>0</v>
      </c>
      <c r="N28" s="66">
        <f t="shared" si="8"/>
        <v>-4060</v>
      </c>
      <c r="O28" s="125">
        <f t="shared" si="9"/>
        <v>0</v>
      </c>
    </row>
    <row r="29" spans="1:15" ht="78.75">
      <c r="A29" s="31">
        <v>8</v>
      </c>
      <c r="B29" s="32" t="s">
        <v>330</v>
      </c>
      <c r="C29" s="107" t="s">
        <v>312</v>
      </c>
      <c r="D29" s="160">
        <f t="shared" si="4"/>
        <v>1773.8</v>
      </c>
      <c r="E29" s="68">
        <v>0</v>
      </c>
      <c r="F29" s="68">
        <v>1773.8</v>
      </c>
      <c r="G29" s="124">
        <v>0</v>
      </c>
      <c r="H29" s="160">
        <f t="shared" si="5"/>
        <v>0</v>
      </c>
      <c r="I29" s="68"/>
      <c r="J29" s="68"/>
      <c r="K29" s="124"/>
      <c r="L29" s="160">
        <f t="shared" si="6"/>
        <v>-1773.8</v>
      </c>
      <c r="M29" s="66">
        <f t="shared" si="7"/>
        <v>0</v>
      </c>
      <c r="N29" s="66">
        <f t="shared" si="8"/>
        <v>-1773.8</v>
      </c>
      <c r="O29" s="125">
        <f t="shared" si="9"/>
        <v>0</v>
      </c>
    </row>
    <row r="30" spans="1:15" ht="157.5">
      <c r="A30" s="31">
        <v>9</v>
      </c>
      <c r="B30" s="32" t="s">
        <v>331</v>
      </c>
      <c r="C30" s="107" t="s">
        <v>312</v>
      </c>
      <c r="D30" s="160">
        <f t="shared" si="4"/>
        <v>3240</v>
      </c>
      <c r="E30" s="68">
        <v>0</v>
      </c>
      <c r="F30" s="68">
        <v>940</v>
      </c>
      <c r="G30" s="124">
        <v>2300</v>
      </c>
      <c r="H30" s="160">
        <f t="shared" si="5"/>
        <v>0</v>
      </c>
      <c r="I30" s="68"/>
      <c r="J30" s="68"/>
      <c r="K30" s="124"/>
      <c r="L30" s="160">
        <f t="shared" si="6"/>
        <v>-3240</v>
      </c>
      <c r="M30" s="66">
        <f t="shared" si="7"/>
        <v>0</v>
      </c>
      <c r="N30" s="66">
        <f t="shared" si="8"/>
        <v>-940</v>
      </c>
      <c r="O30" s="125">
        <f t="shared" si="9"/>
        <v>-2300</v>
      </c>
    </row>
    <row r="31" spans="1:15" ht="141.75">
      <c r="A31" s="31">
        <v>10</v>
      </c>
      <c r="B31" s="32" t="s">
        <v>332</v>
      </c>
      <c r="C31" s="107" t="s">
        <v>312</v>
      </c>
      <c r="D31" s="160">
        <f t="shared" si="4"/>
        <v>1000</v>
      </c>
      <c r="E31" s="68">
        <v>0</v>
      </c>
      <c r="F31" s="68">
        <v>0</v>
      </c>
      <c r="G31" s="124">
        <v>1000</v>
      </c>
      <c r="H31" s="160">
        <f t="shared" si="5"/>
        <v>0</v>
      </c>
      <c r="I31" s="68"/>
      <c r="J31" s="68"/>
      <c r="K31" s="124"/>
      <c r="L31" s="160">
        <f t="shared" si="6"/>
        <v>-1000</v>
      </c>
      <c r="M31" s="66">
        <f t="shared" si="7"/>
        <v>0</v>
      </c>
      <c r="N31" s="66">
        <f t="shared" si="8"/>
        <v>0</v>
      </c>
      <c r="O31" s="125">
        <f t="shared" si="9"/>
        <v>-1000</v>
      </c>
    </row>
    <row r="32" spans="1:15" ht="94.5">
      <c r="A32" s="31">
        <v>11</v>
      </c>
      <c r="B32" s="32" t="s">
        <v>333</v>
      </c>
      <c r="C32" s="107" t="s">
        <v>312</v>
      </c>
      <c r="D32" s="160">
        <f t="shared" si="4"/>
        <v>28985.9</v>
      </c>
      <c r="E32" s="68">
        <v>0</v>
      </c>
      <c r="F32" s="68">
        <v>0</v>
      </c>
      <c r="G32" s="124">
        <v>28985.9</v>
      </c>
      <c r="H32" s="160">
        <f t="shared" si="5"/>
        <v>0</v>
      </c>
      <c r="I32" s="68"/>
      <c r="J32" s="68"/>
      <c r="K32" s="124"/>
      <c r="L32" s="160">
        <f t="shared" si="6"/>
        <v>-28985.9</v>
      </c>
      <c r="M32" s="66">
        <f t="shared" si="7"/>
        <v>0</v>
      </c>
      <c r="N32" s="66">
        <f t="shared" si="8"/>
        <v>0</v>
      </c>
      <c r="O32" s="125">
        <f t="shared" si="9"/>
        <v>-28985.9</v>
      </c>
    </row>
    <row r="33" spans="1:15" ht="51">
      <c r="A33" s="31">
        <v>12</v>
      </c>
      <c r="B33" s="32" t="s">
        <v>334</v>
      </c>
      <c r="C33" s="107" t="s">
        <v>312</v>
      </c>
      <c r="D33" s="160">
        <f t="shared" si="4"/>
        <v>4000</v>
      </c>
      <c r="E33" s="68">
        <v>0</v>
      </c>
      <c r="F33" s="68">
        <v>0</v>
      </c>
      <c r="G33" s="124">
        <v>4000</v>
      </c>
      <c r="H33" s="160">
        <f t="shared" si="5"/>
        <v>0</v>
      </c>
      <c r="I33" s="68"/>
      <c r="J33" s="68"/>
      <c r="K33" s="124"/>
      <c r="L33" s="160">
        <f t="shared" si="6"/>
        <v>-4000</v>
      </c>
      <c r="M33" s="66">
        <f t="shared" si="7"/>
        <v>0</v>
      </c>
      <c r="N33" s="66">
        <f t="shared" si="8"/>
        <v>0</v>
      </c>
      <c r="O33" s="125">
        <f t="shared" si="9"/>
        <v>-4000</v>
      </c>
    </row>
    <row r="34" spans="1:15" ht="63">
      <c r="A34" s="31">
        <v>13</v>
      </c>
      <c r="B34" s="32" t="s">
        <v>335</v>
      </c>
      <c r="C34" s="107" t="s">
        <v>312</v>
      </c>
      <c r="D34" s="160">
        <f t="shared" si="4"/>
        <v>365</v>
      </c>
      <c r="E34" s="68">
        <v>0</v>
      </c>
      <c r="F34" s="68">
        <v>0</v>
      </c>
      <c r="G34" s="124">
        <v>365</v>
      </c>
      <c r="H34" s="160">
        <f t="shared" si="5"/>
        <v>0</v>
      </c>
      <c r="I34" s="68"/>
      <c r="J34" s="68"/>
      <c r="K34" s="124"/>
      <c r="L34" s="160">
        <f t="shared" si="6"/>
        <v>-365</v>
      </c>
      <c r="M34" s="66">
        <f t="shared" si="7"/>
        <v>0</v>
      </c>
      <c r="N34" s="66">
        <f t="shared" si="8"/>
        <v>0</v>
      </c>
      <c r="O34" s="125">
        <f t="shared" si="9"/>
        <v>-365</v>
      </c>
    </row>
    <row r="35" spans="1:15" ht="51">
      <c r="A35" s="31">
        <v>14</v>
      </c>
      <c r="B35" s="32" t="s">
        <v>336</v>
      </c>
      <c r="C35" s="107" t="s">
        <v>312</v>
      </c>
      <c r="D35" s="160">
        <f t="shared" si="4"/>
        <v>310</v>
      </c>
      <c r="E35" s="68">
        <v>0</v>
      </c>
      <c r="F35" s="68">
        <v>0</v>
      </c>
      <c r="G35" s="124">
        <v>310</v>
      </c>
      <c r="H35" s="160">
        <f t="shared" si="5"/>
        <v>0</v>
      </c>
      <c r="I35" s="68"/>
      <c r="J35" s="68"/>
      <c r="K35" s="124"/>
      <c r="L35" s="160">
        <f t="shared" si="6"/>
        <v>-310</v>
      </c>
      <c r="M35" s="66">
        <f t="shared" si="7"/>
        <v>0</v>
      </c>
      <c r="N35" s="66">
        <f t="shared" si="8"/>
        <v>0</v>
      </c>
      <c r="O35" s="125">
        <f t="shared" si="9"/>
        <v>-310</v>
      </c>
    </row>
    <row r="36" spans="1:15" ht="51">
      <c r="A36" s="31">
        <v>15</v>
      </c>
      <c r="B36" s="32" t="s">
        <v>337</v>
      </c>
      <c r="C36" s="107" t="s">
        <v>312</v>
      </c>
      <c r="D36" s="160">
        <f t="shared" si="4"/>
        <v>40</v>
      </c>
      <c r="E36" s="68">
        <v>0</v>
      </c>
      <c r="F36" s="68">
        <v>0</v>
      </c>
      <c r="G36" s="124">
        <v>40</v>
      </c>
      <c r="H36" s="160">
        <f t="shared" si="5"/>
        <v>0</v>
      </c>
      <c r="I36" s="68"/>
      <c r="J36" s="68"/>
      <c r="K36" s="124"/>
      <c r="L36" s="160">
        <f t="shared" si="6"/>
        <v>-40</v>
      </c>
      <c r="M36" s="66">
        <f t="shared" si="7"/>
        <v>0</v>
      </c>
      <c r="N36" s="66">
        <f t="shared" si="8"/>
        <v>0</v>
      </c>
      <c r="O36" s="125">
        <f t="shared" si="9"/>
        <v>-40</v>
      </c>
    </row>
    <row r="37" spans="1:15" ht="173.25">
      <c r="A37" s="31">
        <v>16</v>
      </c>
      <c r="B37" s="32" t="s">
        <v>338</v>
      </c>
      <c r="C37" s="107" t="s">
        <v>312</v>
      </c>
      <c r="D37" s="160">
        <f t="shared" si="4"/>
        <v>741.2</v>
      </c>
      <c r="E37" s="68">
        <v>0</v>
      </c>
      <c r="F37" s="68">
        <v>0</v>
      </c>
      <c r="G37" s="124">
        <v>741.2</v>
      </c>
      <c r="H37" s="160">
        <f t="shared" si="5"/>
        <v>0</v>
      </c>
      <c r="I37" s="68"/>
      <c r="J37" s="68"/>
      <c r="K37" s="124"/>
      <c r="L37" s="160">
        <f t="shared" si="6"/>
        <v>-741.2</v>
      </c>
      <c r="M37" s="66">
        <f t="shared" si="7"/>
        <v>0</v>
      </c>
      <c r="N37" s="66">
        <f t="shared" si="8"/>
        <v>0</v>
      </c>
      <c r="O37" s="125">
        <f t="shared" si="9"/>
        <v>-741.2</v>
      </c>
    </row>
    <row r="38" spans="1:15" ht="110.25">
      <c r="A38" s="31">
        <v>17</v>
      </c>
      <c r="B38" s="32" t="s">
        <v>0</v>
      </c>
      <c r="C38" s="107" t="s">
        <v>312</v>
      </c>
      <c r="D38" s="160">
        <f t="shared" si="4"/>
        <v>126.6</v>
      </c>
      <c r="E38" s="68">
        <v>0</v>
      </c>
      <c r="F38" s="68">
        <v>0</v>
      </c>
      <c r="G38" s="124">
        <v>126.6</v>
      </c>
      <c r="H38" s="160">
        <f t="shared" si="5"/>
        <v>0</v>
      </c>
      <c r="I38" s="68"/>
      <c r="J38" s="68"/>
      <c r="K38" s="124"/>
      <c r="L38" s="160">
        <f t="shared" si="6"/>
        <v>-126.6</v>
      </c>
      <c r="M38" s="66">
        <f t="shared" si="7"/>
        <v>0</v>
      </c>
      <c r="N38" s="66">
        <f t="shared" si="8"/>
        <v>0</v>
      </c>
      <c r="O38" s="125">
        <f t="shared" si="9"/>
        <v>-126.6</v>
      </c>
    </row>
    <row r="39" spans="1:15" ht="63">
      <c r="A39" s="31">
        <v>18</v>
      </c>
      <c r="B39" s="32" t="s">
        <v>1</v>
      </c>
      <c r="C39" s="107" t="s">
        <v>312</v>
      </c>
      <c r="D39" s="160">
        <f t="shared" si="4"/>
        <v>1041</v>
      </c>
      <c r="E39" s="68">
        <v>0</v>
      </c>
      <c r="F39" s="68">
        <v>0</v>
      </c>
      <c r="G39" s="124">
        <v>1041</v>
      </c>
      <c r="H39" s="160">
        <f t="shared" si="5"/>
        <v>0</v>
      </c>
      <c r="I39" s="68"/>
      <c r="J39" s="68"/>
      <c r="K39" s="124"/>
      <c r="L39" s="160">
        <f t="shared" si="6"/>
        <v>-1041</v>
      </c>
      <c r="M39" s="66">
        <f t="shared" si="7"/>
        <v>0</v>
      </c>
      <c r="N39" s="66">
        <f t="shared" si="8"/>
        <v>0</v>
      </c>
      <c r="O39" s="125">
        <f t="shared" si="9"/>
        <v>-1041</v>
      </c>
    </row>
    <row r="40" spans="1:15" ht="110.25">
      <c r="A40" s="31">
        <v>19</v>
      </c>
      <c r="B40" s="32" t="s">
        <v>2</v>
      </c>
      <c r="C40" s="107" t="s">
        <v>312</v>
      </c>
      <c r="D40" s="160">
        <f t="shared" si="4"/>
        <v>500</v>
      </c>
      <c r="E40" s="68">
        <v>0</v>
      </c>
      <c r="F40" s="68">
        <v>0</v>
      </c>
      <c r="G40" s="124">
        <v>500</v>
      </c>
      <c r="H40" s="160">
        <f t="shared" si="5"/>
        <v>0</v>
      </c>
      <c r="I40" s="68"/>
      <c r="J40" s="68"/>
      <c r="K40" s="124"/>
      <c r="L40" s="160">
        <f t="shared" si="6"/>
        <v>-500</v>
      </c>
      <c r="M40" s="66">
        <f t="shared" si="7"/>
        <v>0</v>
      </c>
      <c r="N40" s="66">
        <f t="shared" si="8"/>
        <v>0</v>
      </c>
      <c r="O40" s="125">
        <f t="shared" si="9"/>
        <v>-500</v>
      </c>
    </row>
    <row r="41" spans="1:15" ht="110.25">
      <c r="A41" s="31">
        <v>20</v>
      </c>
      <c r="B41" s="32" t="s">
        <v>3</v>
      </c>
      <c r="C41" s="107" t="s">
        <v>312</v>
      </c>
      <c r="D41" s="160">
        <f t="shared" si="4"/>
        <v>200</v>
      </c>
      <c r="E41" s="68">
        <v>0</v>
      </c>
      <c r="F41" s="68">
        <v>0</v>
      </c>
      <c r="G41" s="124">
        <v>200</v>
      </c>
      <c r="H41" s="160">
        <f t="shared" si="5"/>
        <v>0</v>
      </c>
      <c r="I41" s="68"/>
      <c r="J41" s="68"/>
      <c r="K41" s="124"/>
      <c r="L41" s="160">
        <f t="shared" si="6"/>
        <v>-200</v>
      </c>
      <c r="M41" s="66">
        <f t="shared" si="7"/>
        <v>0</v>
      </c>
      <c r="N41" s="66">
        <f t="shared" si="8"/>
        <v>0</v>
      </c>
      <c r="O41" s="125">
        <f t="shared" si="9"/>
        <v>-200</v>
      </c>
    </row>
    <row r="42" spans="1:15" ht="63">
      <c r="A42" s="31">
        <v>21</v>
      </c>
      <c r="B42" s="32" t="s">
        <v>4</v>
      </c>
      <c r="C42" s="107" t="s">
        <v>312</v>
      </c>
      <c r="D42" s="160">
        <f t="shared" si="4"/>
        <v>400</v>
      </c>
      <c r="E42" s="68">
        <v>0</v>
      </c>
      <c r="F42" s="68">
        <v>0</v>
      </c>
      <c r="G42" s="124">
        <v>400</v>
      </c>
      <c r="H42" s="160">
        <f t="shared" si="5"/>
        <v>0</v>
      </c>
      <c r="I42" s="68"/>
      <c r="J42" s="68"/>
      <c r="K42" s="124"/>
      <c r="L42" s="160">
        <f t="shared" si="6"/>
        <v>-400</v>
      </c>
      <c r="M42" s="66">
        <f t="shared" si="7"/>
        <v>0</v>
      </c>
      <c r="N42" s="66">
        <f t="shared" si="8"/>
        <v>0</v>
      </c>
      <c r="O42" s="125">
        <f t="shared" si="9"/>
        <v>-400</v>
      </c>
    </row>
    <row r="43" spans="1:15" ht="51">
      <c r="A43" s="31">
        <v>22</v>
      </c>
      <c r="B43" s="32" t="s">
        <v>5</v>
      </c>
      <c r="C43" s="107" t="s">
        <v>312</v>
      </c>
      <c r="D43" s="160">
        <f t="shared" si="4"/>
        <v>313.39999999999998</v>
      </c>
      <c r="E43" s="68">
        <v>0</v>
      </c>
      <c r="F43" s="68">
        <v>0</v>
      </c>
      <c r="G43" s="124">
        <v>313.39999999999998</v>
      </c>
      <c r="H43" s="160">
        <f t="shared" si="5"/>
        <v>0</v>
      </c>
      <c r="I43" s="68"/>
      <c r="J43" s="68"/>
      <c r="K43" s="124"/>
      <c r="L43" s="160">
        <f t="shared" si="6"/>
        <v>-313.39999999999998</v>
      </c>
      <c r="M43" s="66">
        <f t="shared" si="7"/>
        <v>0</v>
      </c>
      <c r="N43" s="66">
        <f t="shared" si="8"/>
        <v>0</v>
      </c>
      <c r="O43" s="125">
        <f t="shared" si="9"/>
        <v>-313.39999999999998</v>
      </c>
    </row>
    <row r="44" spans="1:15" ht="51">
      <c r="A44" s="31">
        <v>23</v>
      </c>
      <c r="B44" s="32" t="s">
        <v>6</v>
      </c>
      <c r="C44" s="107" t="s">
        <v>312</v>
      </c>
      <c r="D44" s="160">
        <f t="shared" si="4"/>
        <v>1229.2</v>
      </c>
      <c r="E44" s="68">
        <v>0</v>
      </c>
      <c r="F44" s="68">
        <v>1229.2</v>
      </c>
      <c r="G44" s="124">
        <v>0</v>
      </c>
      <c r="H44" s="160">
        <f t="shared" si="5"/>
        <v>0</v>
      </c>
      <c r="I44" s="68"/>
      <c r="J44" s="68"/>
      <c r="K44" s="124"/>
      <c r="L44" s="160">
        <f t="shared" si="6"/>
        <v>-1229.2</v>
      </c>
      <c r="M44" s="66">
        <f t="shared" si="7"/>
        <v>0</v>
      </c>
      <c r="N44" s="66">
        <f t="shared" si="8"/>
        <v>-1229.2</v>
      </c>
      <c r="O44" s="125">
        <f t="shared" si="9"/>
        <v>0</v>
      </c>
    </row>
    <row r="45" spans="1:15" ht="51">
      <c r="A45" s="31">
        <v>24</v>
      </c>
      <c r="B45" s="32" t="s">
        <v>7</v>
      </c>
      <c r="C45" s="107" t="s">
        <v>312</v>
      </c>
      <c r="D45" s="160">
        <f t="shared" si="4"/>
        <v>100</v>
      </c>
      <c r="E45" s="68">
        <v>0</v>
      </c>
      <c r="F45" s="68">
        <v>100</v>
      </c>
      <c r="G45" s="124">
        <v>0</v>
      </c>
      <c r="H45" s="160">
        <f t="shared" si="5"/>
        <v>0</v>
      </c>
      <c r="I45" s="68"/>
      <c r="J45" s="68"/>
      <c r="K45" s="124"/>
      <c r="L45" s="160">
        <f t="shared" si="6"/>
        <v>-100</v>
      </c>
      <c r="M45" s="66">
        <f t="shared" si="7"/>
        <v>0</v>
      </c>
      <c r="N45" s="66">
        <f t="shared" si="8"/>
        <v>-100</v>
      </c>
      <c r="O45" s="125">
        <f t="shared" si="9"/>
        <v>0</v>
      </c>
    </row>
    <row r="46" spans="1:15" ht="51">
      <c r="A46" s="31">
        <v>25</v>
      </c>
      <c r="B46" s="32" t="s">
        <v>8</v>
      </c>
      <c r="C46" s="107" t="s">
        <v>312</v>
      </c>
      <c r="D46" s="160">
        <f t="shared" si="4"/>
        <v>2020.6</v>
      </c>
      <c r="E46" s="68">
        <v>0</v>
      </c>
      <c r="F46" s="68">
        <v>2020.6</v>
      </c>
      <c r="G46" s="124">
        <v>0</v>
      </c>
      <c r="H46" s="160">
        <f t="shared" si="5"/>
        <v>0</v>
      </c>
      <c r="I46" s="68"/>
      <c r="J46" s="68"/>
      <c r="K46" s="124"/>
      <c r="L46" s="160">
        <f t="shared" si="6"/>
        <v>-2020.6</v>
      </c>
      <c r="M46" s="66">
        <f t="shared" si="7"/>
        <v>0</v>
      </c>
      <c r="N46" s="66">
        <f t="shared" si="8"/>
        <v>-2020.6</v>
      </c>
      <c r="O46" s="125">
        <f t="shared" si="9"/>
        <v>0</v>
      </c>
    </row>
    <row r="47" spans="1:15" ht="38.25" customHeight="1">
      <c r="A47" s="313">
        <v>26</v>
      </c>
      <c r="B47" s="320" t="s">
        <v>9</v>
      </c>
      <c r="C47" s="107" t="s">
        <v>314</v>
      </c>
      <c r="D47" s="160">
        <f t="shared" si="4"/>
        <v>0</v>
      </c>
      <c r="E47" s="68">
        <v>0</v>
      </c>
      <c r="F47" s="68">
        <v>0</v>
      </c>
      <c r="G47" s="124">
        <v>0</v>
      </c>
      <c r="H47" s="160">
        <f t="shared" si="5"/>
        <v>0</v>
      </c>
      <c r="I47" s="68"/>
      <c r="J47" s="68"/>
      <c r="K47" s="124"/>
      <c r="L47" s="160">
        <f t="shared" si="6"/>
        <v>0</v>
      </c>
      <c r="M47" s="66">
        <f t="shared" si="7"/>
        <v>0</v>
      </c>
      <c r="N47" s="66">
        <f t="shared" si="8"/>
        <v>0</v>
      </c>
      <c r="O47" s="125">
        <f t="shared" si="9"/>
        <v>0</v>
      </c>
    </row>
    <row r="48" spans="1:15" ht="51">
      <c r="A48" s="313"/>
      <c r="B48" s="320"/>
      <c r="C48" s="107" t="s">
        <v>312</v>
      </c>
      <c r="D48" s="160">
        <f t="shared" si="4"/>
        <v>1180</v>
      </c>
      <c r="E48" s="68">
        <v>0</v>
      </c>
      <c r="F48" s="68">
        <v>1180</v>
      </c>
      <c r="G48" s="124">
        <v>0</v>
      </c>
      <c r="H48" s="160">
        <f t="shared" si="5"/>
        <v>0</v>
      </c>
      <c r="I48" s="68"/>
      <c r="J48" s="68"/>
      <c r="K48" s="124"/>
      <c r="L48" s="160">
        <f t="shared" si="6"/>
        <v>-1180</v>
      </c>
      <c r="M48" s="66">
        <f t="shared" si="7"/>
        <v>0</v>
      </c>
      <c r="N48" s="66">
        <f t="shared" si="8"/>
        <v>-1180</v>
      </c>
      <c r="O48" s="125">
        <f t="shared" si="9"/>
        <v>0</v>
      </c>
    </row>
    <row r="49" spans="1:15" ht="51">
      <c r="A49" s="31">
        <v>27</v>
      </c>
      <c r="B49" s="32" t="s">
        <v>10</v>
      </c>
      <c r="C49" s="107" t="s">
        <v>312</v>
      </c>
      <c r="D49" s="160">
        <f t="shared" si="4"/>
        <v>1194</v>
      </c>
      <c r="E49" s="68">
        <v>0</v>
      </c>
      <c r="F49" s="68">
        <v>1194</v>
      </c>
      <c r="G49" s="124">
        <v>0</v>
      </c>
      <c r="H49" s="160">
        <f t="shared" si="5"/>
        <v>0</v>
      </c>
      <c r="I49" s="68"/>
      <c r="J49" s="68"/>
      <c r="K49" s="124"/>
      <c r="L49" s="160">
        <f t="shared" si="6"/>
        <v>-1194</v>
      </c>
      <c r="M49" s="66">
        <f t="shared" si="7"/>
        <v>0</v>
      </c>
      <c r="N49" s="66">
        <f t="shared" si="8"/>
        <v>-1194</v>
      </c>
      <c r="O49" s="125">
        <f t="shared" si="9"/>
        <v>0</v>
      </c>
    </row>
    <row r="50" spans="1:15" ht="51">
      <c r="A50" s="31">
        <v>28</v>
      </c>
      <c r="B50" s="32" t="s">
        <v>11</v>
      </c>
      <c r="C50" s="107" t="s">
        <v>312</v>
      </c>
      <c r="D50" s="160">
        <f t="shared" si="4"/>
        <v>966.4</v>
      </c>
      <c r="E50" s="68">
        <v>0</v>
      </c>
      <c r="F50" s="68">
        <v>966.4</v>
      </c>
      <c r="G50" s="124">
        <v>0</v>
      </c>
      <c r="H50" s="160">
        <f t="shared" si="5"/>
        <v>0</v>
      </c>
      <c r="I50" s="68"/>
      <c r="J50" s="68"/>
      <c r="K50" s="124"/>
      <c r="L50" s="160">
        <f t="shared" si="6"/>
        <v>-966.4</v>
      </c>
      <c r="M50" s="66">
        <f t="shared" si="7"/>
        <v>0</v>
      </c>
      <c r="N50" s="66">
        <f t="shared" si="8"/>
        <v>-966.4</v>
      </c>
      <c r="O50" s="125">
        <f t="shared" si="9"/>
        <v>0</v>
      </c>
    </row>
    <row r="51" spans="1:15" ht="51">
      <c r="A51" s="31">
        <v>29</v>
      </c>
      <c r="B51" s="32" t="s">
        <v>12</v>
      </c>
      <c r="C51" s="107" t="s">
        <v>312</v>
      </c>
      <c r="D51" s="160">
        <f t="shared" si="4"/>
        <v>440.3</v>
      </c>
      <c r="E51" s="68">
        <v>0</v>
      </c>
      <c r="F51" s="68">
        <v>440.3</v>
      </c>
      <c r="G51" s="124">
        <v>0</v>
      </c>
      <c r="H51" s="160">
        <f t="shared" si="5"/>
        <v>0</v>
      </c>
      <c r="I51" s="68"/>
      <c r="J51" s="68"/>
      <c r="K51" s="124"/>
      <c r="L51" s="160">
        <f t="shared" si="6"/>
        <v>-440.3</v>
      </c>
      <c r="M51" s="66">
        <f t="shared" si="7"/>
        <v>0</v>
      </c>
      <c r="N51" s="66">
        <f t="shared" si="8"/>
        <v>-440.3</v>
      </c>
      <c r="O51" s="125">
        <f t="shared" si="9"/>
        <v>0</v>
      </c>
    </row>
    <row r="52" spans="1:15" ht="51">
      <c r="A52" s="31">
        <v>30</v>
      </c>
      <c r="B52" s="32" t="s">
        <v>13</v>
      </c>
      <c r="C52" s="107" t="s">
        <v>312</v>
      </c>
      <c r="D52" s="160">
        <f t="shared" si="4"/>
        <v>138.69999999999999</v>
      </c>
      <c r="E52" s="68">
        <v>0</v>
      </c>
      <c r="F52" s="68">
        <v>138.69999999999999</v>
      </c>
      <c r="G52" s="124">
        <v>0</v>
      </c>
      <c r="H52" s="160">
        <f t="shared" si="5"/>
        <v>0</v>
      </c>
      <c r="I52" s="68"/>
      <c r="J52" s="68"/>
      <c r="K52" s="124"/>
      <c r="L52" s="160">
        <f t="shared" si="6"/>
        <v>-138.69999999999999</v>
      </c>
      <c r="M52" s="66">
        <f t="shared" si="7"/>
        <v>0</v>
      </c>
      <c r="N52" s="66">
        <f t="shared" si="8"/>
        <v>-138.69999999999999</v>
      </c>
      <c r="O52" s="125">
        <f t="shared" si="9"/>
        <v>0</v>
      </c>
    </row>
    <row r="53" spans="1:15" ht="51">
      <c r="A53" s="31">
        <v>31</v>
      </c>
      <c r="B53" s="32" t="s">
        <v>14</v>
      </c>
      <c r="C53" s="107" t="s">
        <v>312</v>
      </c>
      <c r="D53" s="160">
        <f t="shared" si="4"/>
        <v>887.6</v>
      </c>
      <c r="E53" s="68">
        <v>0</v>
      </c>
      <c r="F53" s="68">
        <v>887.6</v>
      </c>
      <c r="G53" s="124">
        <v>0</v>
      </c>
      <c r="H53" s="160">
        <f t="shared" si="5"/>
        <v>0</v>
      </c>
      <c r="I53" s="68"/>
      <c r="J53" s="68"/>
      <c r="K53" s="124"/>
      <c r="L53" s="160">
        <f t="shared" si="6"/>
        <v>-887.6</v>
      </c>
      <c r="M53" s="66">
        <f t="shared" si="7"/>
        <v>0</v>
      </c>
      <c r="N53" s="66">
        <f t="shared" si="8"/>
        <v>-887.6</v>
      </c>
      <c r="O53" s="125">
        <f t="shared" si="9"/>
        <v>0</v>
      </c>
    </row>
    <row r="54" spans="1:15" ht="63">
      <c r="A54" s="31">
        <v>32</v>
      </c>
      <c r="B54" s="32" t="s">
        <v>15</v>
      </c>
      <c r="C54" s="107" t="s">
        <v>312</v>
      </c>
      <c r="D54" s="160">
        <f t="shared" ref="D54:D93" si="10">SUM(E54:G54)</f>
        <v>1066.7</v>
      </c>
      <c r="E54" s="68">
        <v>0</v>
      </c>
      <c r="F54" s="68">
        <v>1066.7</v>
      </c>
      <c r="G54" s="124">
        <v>0</v>
      </c>
      <c r="H54" s="160">
        <f t="shared" ref="H54:H93" si="11">SUM(I54:K54)</f>
        <v>0</v>
      </c>
      <c r="I54" s="68"/>
      <c r="J54" s="68"/>
      <c r="K54" s="124"/>
      <c r="L54" s="160">
        <f t="shared" ref="L54:L93" si="12">SUM(M54:O54)</f>
        <v>-1066.7</v>
      </c>
      <c r="M54" s="66">
        <f t="shared" si="7"/>
        <v>0</v>
      </c>
      <c r="N54" s="66">
        <f t="shared" si="8"/>
        <v>-1066.7</v>
      </c>
      <c r="O54" s="125">
        <f t="shared" si="9"/>
        <v>0</v>
      </c>
    </row>
    <row r="55" spans="1:15" ht="63">
      <c r="A55" s="31">
        <v>33</v>
      </c>
      <c r="B55" s="32" t="s">
        <v>16</v>
      </c>
      <c r="C55" s="107" t="s">
        <v>312</v>
      </c>
      <c r="D55" s="160">
        <f t="shared" si="10"/>
        <v>1982.3</v>
      </c>
      <c r="E55" s="68">
        <v>0</v>
      </c>
      <c r="F55" s="68">
        <v>1982.3</v>
      </c>
      <c r="G55" s="124">
        <v>0</v>
      </c>
      <c r="H55" s="160">
        <f t="shared" si="11"/>
        <v>0</v>
      </c>
      <c r="I55" s="68"/>
      <c r="J55" s="68"/>
      <c r="K55" s="124"/>
      <c r="L55" s="160">
        <f t="shared" si="12"/>
        <v>-1982.3</v>
      </c>
      <c r="M55" s="66">
        <f t="shared" si="7"/>
        <v>0</v>
      </c>
      <c r="N55" s="66">
        <f t="shared" si="8"/>
        <v>-1982.3</v>
      </c>
      <c r="O55" s="125">
        <f t="shared" si="9"/>
        <v>0</v>
      </c>
    </row>
    <row r="56" spans="1:15" ht="25.5">
      <c r="A56" s="313">
        <v>34</v>
      </c>
      <c r="B56" s="321" t="s">
        <v>17</v>
      </c>
      <c r="C56" s="106" t="s">
        <v>315</v>
      </c>
      <c r="D56" s="160">
        <f t="shared" si="10"/>
        <v>3248.4</v>
      </c>
      <c r="E56" s="68">
        <v>0</v>
      </c>
      <c r="F56" s="68">
        <v>3248.4</v>
      </c>
      <c r="G56" s="124">
        <v>0</v>
      </c>
      <c r="H56" s="160">
        <f t="shared" si="11"/>
        <v>0</v>
      </c>
      <c r="I56" s="68"/>
      <c r="J56" s="68"/>
      <c r="K56" s="124"/>
      <c r="L56" s="160">
        <f t="shared" si="12"/>
        <v>-3248.4</v>
      </c>
      <c r="M56" s="66">
        <f t="shared" si="7"/>
        <v>0</v>
      </c>
      <c r="N56" s="66">
        <f t="shared" si="8"/>
        <v>-3248.4</v>
      </c>
      <c r="O56" s="125">
        <f t="shared" si="9"/>
        <v>0</v>
      </c>
    </row>
    <row r="57" spans="1:15" ht="51">
      <c r="A57" s="313"/>
      <c r="B57" s="325"/>
      <c r="C57" s="107" t="s">
        <v>312</v>
      </c>
      <c r="D57" s="160">
        <f t="shared" si="10"/>
        <v>10000</v>
      </c>
      <c r="E57" s="68">
        <v>0</v>
      </c>
      <c r="F57" s="68">
        <v>10000</v>
      </c>
      <c r="G57" s="124">
        <v>0</v>
      </c>
      <c r="H57" s="160">
        <f t="shared" si="11"/>
        <v>0</v>
      </c>
      <c r="I57" s="68"/>
      <c r="J57" s="68"/>
      <c r="K57" s="124"/>
      <c r="L57" s="160">
        <f t="shared" si="12"/>
        <v>-10000</v>
      </c>
      <c r="M57" s="66">
        <f t="shared" si="7"/>
        <v>0</v>
      </c>
      <c r="N57" s="66">
        <f t="shared" si="8"/>
        <v>-10000</v>
      </c>
      <c r="O57" s="125">
        <f t="shared" si="9"/>
        <v>0</v>
      </c>
    </row>
    <row r="58" spans="1:15" ht="51">
      <c r="A58" s="31">
        <v>35</v>
      </c>
      <c r="B58" s="32" t="s">
        <v>18</v>
      </c>
      <c r="C58" s="107" t="s">
        <v>312</v>
      </c>
      <c r="D58" s="160">
        <f t="shared" si="10"/>
        <v>352.1</v>
      </c>
      <c r="E58" s="68">
        <v>0</v>
      </c>
      <c r="F58" s="68">
        <v>352.1</v>
      </c>
      <c r="G58" s="124">
        <v>0</v>
      </c>
      <c r="H58" s="160">
        <f t="shared" si="11"/>
        <v>0</v>
      </c>
      <c r="I58" s="68"/>
      <c r="J58" s="68"/>
      <c r="K58" s="124"/>
      <c r="L58" s="160">
        <f t="shared" si="12"/>
        <v>-352.1</v>
      </c>
      <c r="M58" s="66">
        <f t="shared" si="7"/>
        <v>0</v>
      </c>
      <c r="N58" s="66">
        <f t="shared" si="8"/>
        <v>-352.1</v>
      </c>
      <c r="O58" s="125">
        <f t="shared" si="9"/>
        <v>0</v>
      </c>
    </row>
    <row r="59" spans="1:15" ht="78.75">
      <c r="A59" s="31">
        <v>36</v>
      </c>
      <c r="B59" s="32" t="s">
        <v>19</v>
      </c>
      <c r="C59" s="107" t="s">
        <v>312</v>
      </c>
      <c r="D59" s="160">
        <f t="shared" si="10"/>
        <v>2728.7</v>
      </c>
      <c r="E59" s="68">
        <v>0</v>
      </c>
      <c r="F59" s="68">
        <v>2728.7</v>
      </c>
      <c r="G59" s="124">
        <v>0</v>
      </c>
      <c r="H59" s="160">
        <f t="shared" si="11"/>
        <v>0</v>
      </c>
      <c r="I59" s="68"/>
      <c r="J59" s="68"/>
      <c r="K59" s="124"/>
      <c r="L59" s="160">
        <f t="shared" si="12"/>
        <v>-2728.7</v>
      </c>
      <c r="M59" s="66">
        <f t="shared" si="7"/>
        <v>0</v>
      </c>
      <c r="N59" s="66">
        <f t="shared" si="8"/>
        <v>-2728.7</v>
      </c>
      <c r="O59" s="125">
        <f t="shared" si="9"/>
        <v>0</v>
      </c>
    </row>
    <row r="60" spans="1:15" ht="51">
      <c r="A60" s="31">
        <v>37</v>
      </c>
      <c r="B60" s="32" t="s">
        <v>20</v>
      </c>
      <c r="C60" s="107" t="s">
        <v>312</v>
      </c>
      <c r="D60" s="160">
        <f t="shared" si="10"/>
        <v>2037.6</v>
      </c>
      <c r="E60" s="68">
        <v>0</v>
      </c>
      <c r="F60" s="68">
        <v>2037.6</v>
      </c>
      <c r="G60" s="124">
        <v>0</v>
      </c>
      <c r="H60" s="160">
        <f t="shared" si="11"/>
        <v>0</v>
      </c>
      <c r="I60" s="68"/>
      <c r="J60" s="68"/>
      <c r="K60" s="124"/>
      <c r="L60" s="160">
        <f t="shared" si="12"/>
        <v>-2037.6</v>
      </c>
      <c r="M60" s="66">
        <f t="shared" si="7"/>
        <v>0</v>
      </c>
      <c r="N60" s="66">
        <f t="shared" si="8"/>
        <v>-2037.6</v>
      </c>
      <c r="O60" s="125">
        <f t="shared" si="9"/>
        <v>0</v>
      </c>
    </row>
    <row r="61" spans="1:15" ht="51">
      <c r="A61" s="31">
        <v>38</v>
      </c>
      <c r="B61" s="32" t="s">
        <v>21</v>
      </c>
      <c r="C61" s="107" t="s">
        <v>312</v>
      </c>
      <c r="D61" s="160">
        <f t="shared" si="10"/>
        <v>1716.9</v>
      </c>
      <c r="E61" s="68">
        <v>0</v>
      </c>
      <c r="F61" s="68">
        <v>1716.9</v>
      </c>
      <c r="G61" s="124">
        <v>0</v>
      </c>
      <c r="H61" s="160">
        <f t="shared" si="11"/>
        <v>0</v>
      </c>
      <c r="I61" s="68"/>
      <c r="J61" s="68"/>
      <c r="K61" s="124"/>
      <c r="L61" s="160">
        <f t="shared" si="12"/>
        <v>-1716.9</v>
      </c>
      <c r="M61" s="66">
        <f t="shared" si="7"/>
        <v>0</v>
      </c>
      <c r="N61" s="66">
        <f t="shared" si="8"/>
        <v>-1716.9</v>
      </c>
      <c r="O61" s="125">
        <f t="shared" si="9"/>
        <v>0</v>
      </c>
    </row>
    <row r="62" spans="1:15" ht="78.75">
      <c r="A62" s="31">
        <v>39</v>
      </c>
      <c r="B62" s="32" t="s">
        <v>22</v>
      </c>
      <c r="C62" s="107" t="s">
        <v>312</v>
      </c>
      <c r="D62" s="160">
        <f t="shared" si="10"/>
        <v>500</v>
      </c>
      <c r="E62" s="68">
        <v>0</v>
      </c>
      <c r="F62" s="68">
        <v>500</v>
      </c>
      <c r="G62" s="124">
        <v>0</v>
      </c>
      <c r="H62" s="160">
        <f t="shared" si="11"/>
        <v>0</v>
      </c>
      <c r="I62" s="68"/>
      <c r="J62" s="68"/>
      <c r="K62" s="124"/>
      <c r="L62" s="160">
        <f t="shared" si="12"/>
        <v>-500</v>
      </c>
      <c r="M62" s="66">
        <f t="shared" si="7"/>
        <v>0</v>
      </c>
      <c r="N62" s="66">
        <f t="shared" si="8"/>
        <v>-500</v>
      </c>
      <c r="O62" s="125">
        <f t="shared" si="9"/>
        <v>0</v>
      </c>
    </row>
    <row r="63" spans="1:15" ht="51">
      <c r="A63" s="31">
        <v>40</v>
      </c>
      <c r="B63" s="32" t="s">
        <v>23</v>
      </c>
      <c r="C63" s="107" t="s">
        <v>312</v>
      </c>
      <c r="D63" s="160">
        <f t="shared" si="10"/>
        <v>376.1</v>
      </c>
      <c r="E63" s="68">
        <v>0</v>
      </c>
      <c r="F63" s="68">
        <v>376.1</v>
      </c>
      <c r="G63" s="124">
        <v>0</v>
      </c>
      <c r="H63" s="160">
        <f t="shared" si="11"/>
        <v>0</v>
      </c>
      <c r="I63" s="68"/>
      <c r="J63" s="68"/>
      <c r="K63" s="124"/>
      <c r="L63" s="160">
        <f t="shared" si="12"/>
        <v>-376.1</v>
      </c>
      <c r="M63" s="66">
        <f t="shared" si="7"/>
        <v>0</v>
      </c>
      <c r="N63" s="66">
        <f t="shared" si="8"/>
        <v>-376.1</v>
      </c>
      <c r="O63" s="125">
        <f t="shared" si="9"/>
        <v>0</v>
      </c>
    </row>
    <row r="64" spans="1:15" ht="51">
      <c r="A64" s="31">
        <v>41</v>
      </c>
      <c r="B64" s="32" t="s">
        <v>24</v>
      </c>
      <c r="C64" s="107" t="s">
        <v>312</v>
      </c>
      <c r="D64" s="160">
        <f t="shared" si="10"/>
        <v>91.6</v>
      </c>
      <c r="E64" s="68">
        <v>0</v>
      </c>
      <c r="F64" s="68">
        <v>91.6</v>
      </c>
      <c r="G64" s="124">
        <v>0</v>
      </c>
      <c r="H64" s="160">
        <f t="shared" si="11"/>
        <v>0</v>
      </c>
      <c r="I64" s="68"/>
      <c r="J64" s="68"/>
      <c r="K64" s="124"/>
      <c r="L64" s="160">
        <f t="shared" si="12"/>
        <v>-91.6</v>
      </c>
      <c r="M64" s="66">
        <f t="shared" si="7"/>
        <v>0</v>
      </c>
      <c r="N64" s="66">
        <f t="shared" si="8"/>
        <v>-91.6</v>
      </c>
      <c r="O64" s="125">
        <f t="shared" si="9"/>
        <v>0</v>
      </c>
    </row>
    <row r="65" spans="1:15" ht="51">
      <c r="A65" s="31">
        <v>42</v>
      </c>
      <c r="B65" s="32" t="s">
        <v>25</v>
      </c>
      <c r="C65" s="107" t="s">
        <v>312</v>
      </c>
      <c r="D65" s="160">
        <f t="shared" si="10"/>
        <v>972.2</v>
      </c>
      <c r="E65" s="68">
        <v>0</v>
      </c>
      <c r="F65" s="68">
        <v>972.2</v>
      </c>
      <c r="G65" s="124">
        <v>0</v>
      </c>
      <c r="H65" s="160">
        <f t="shared" si="11"/>
        <v>0</v>
      </c>
      <c r="I65" s="68"/>
      <c r="J65" s="68"/>
      <c r="K65" s="124"/>
      <c r="L65" s="160">
        <f t="shared" si="12"/>
        <v>-972.2</v>
      </c>
      <c r="M65" s="66">
        <f t="shared" si="7"/>
        <v>0</v>
      </c>
      <c r="N65" s="66">
        <f t="shared" si="8"/>
        <v>-972.2</v>
      </c>
      <c r="O65" s="125">
        <f t="shared" si="9"/>
        <v>0</v>
      </c>
    </row>
    <row r="66" spans="1:15" ht="51">
      <c r="A66" s="31">
        <v>43</v>
      </c>
      <c r="B66" s="32" t="s">
        <v>26</v>
      </c>
      <c r="C66" s="107" t="s">
        <v>312</v>
      </c>
      <c r="D66" s="160">
        <f t="shared" si="10"/>
        <v>253.9</v>
      </c>
      <c r="E66" s="68">
        <v>0</v>
      </c>
      <c r="F66" s="68">
        <v>253.9</v>
      </c>
      <c r="G66" s="124">
        <v>0</v>
      </c>
      <c r="H66" s="160">
        <f t="shared" si="11"/>
        <v>0</v>
      </c>
      <c r="I66" s="68"/>
      <c r="J66" s="68"/>
      <c r="K66" s="124"/>
      <c r="L66" s="160">
        <f t="shared" si="12"/>
        <v>-253.9</v>
      </c>
      <c r="M66" s="66">
        <f t="shared" si="7"/>
        <v>0</v>
      </c>
      <c r="N66" s="66">
        <f t="shared" si="8"/>
        <v>-253.9</v>
      </c>
      <c r="O66" s="125">
        <f t="shared" si="9"/>
        <v>0</v>
      </c>
    </row>
    <row r="67" spans="1:15" ht="51">
      <c r="A67" s="31">
        <v>44</v>
      </c>
      <c r="B67" s="32" t="s">
        <v>27</v>
      </c>
      <c r="C67" s="107" t="s">
        <v>312</v>
      </c>
      <c r="D67" s="160">
        <f t="shared" si="10"/>
        <v>2684.5</v>
      </c>
      <c r="E67" s="68">
        <v>0</v>
      </c>
      <c r="F67" s="68">
        <v>2684.5</v>
      </c>
      <c r="G67" s="124">
        <v>0</v>
      </c>
      <c r="H67" s="160">
        <f t="shared" si="11"/>
        <v>0</v>
      </c>
      <c r="I67" s="68"/>
      <c r="J67" s="68"/>
      <c r="K67" s="124"/>
      <c r="L67" s="160">
        <f t="shared" si="12"/>
        <v>-2684.5</v>
      </c>
      <c r="M67" s="66">
        <f t="shared" si="7"/>
        <v>0</v>
      </c>
      <c r="N67" s="66">
        <f t="shared" si="8"/>
        <v>-2684.5</v>
      </c>
      <c r="O67" s="125">
        <f t="shared" si="9"/>
        <v>0</v>
      </c>
    </row>
    <row r="68" spans="1:15" ht="51">
      <c r="A68" s="31">
        <v>45</v>
      </c>
      <c r="B68" s="32" t="s">
        <v>28</v>
      </c>
      <c r="C68" s="107" t="s">
        <v>312</v>
      </c>
      <c r="D68" s="160">
        <f t="shared" si="10"/>
        <v>567.6</v>
      </c>
      <c r="E68" s="68">
        <v>0</v>
      </c>
      <c r="F68" s="68">
        <v>567.6</v>
      </c>
      <c r="G68" s="124">
        <v>0</v>
      </c>
      <c r="H68" s="160">
        <f t="shared" si="11"/>
        <v>0</v>
      </c>
      <c r="I68" s="68"/>
      <c r="J68" s="68"/>
      <c r="K68" s="124"/>
      <c r="L68" s="160">
        <f t="shared" si="12"/>
        <v>-567.6</v>
      </c>
      <c r="M68" s="66">
        <f t="shared" si="7"/>
        <v>0</v>
      </c>
      <c r="N68" s="66">
        <f t="shared" si="8"/>
        <v>-567.6</v>
      </c>
      <c r="O68" s="125">
        <f t="shared" si="9"/>
        <v>0</v>
      </c>
    </row>
    <row r="69" spans="1:15" ht="51">
      <c r="A69" s="31">
        <v>46</v>
      </c>
      <c r="B69" s="32" t="s">
        <v>29</v>
      </c>
      <c r="C69" s="107" t="s">
        <v>312</v>
      </c>
      <c r="D69" s="160">
        <f t="shared" si="10"/>
        <v>285.39999999999998</v>
      </c>
      <c r="E69" s="68">
        <v>0</v>
      </c>
      <c r="F69" s="68">
        <v>285.39999999999998</v>
      </c>
      <c r="G69" s="124">
        <v>0</v>
      </c>
      <c r="H69" s="160">
        <f t="shared" si="11"/>
        <v>0</v>
      </c>
      <c r="I69" s="68"/>
      <c r="J69" s="68"/>
      <c r="K69" s="124"/>
      <c r="L69" s="160">
        <f t="shared" si="12"/>
        <v>-285.39999999999998</v>
      </c>
      <c r="M69" s="66">
        <f t="shared" si="7"/>
        <v>0</v>
      </c>
      <c r="N69" s="66">
        <f t="shared" si="8"/>
        <v>-285.39999999999998</v>
      </c>
      <c r="O69" s="125">
        <f t="shared" si="9"/>
        <v>0</v>
      </c>
    </row>
    <row r="70" spans="1:15" ht="51">
      <c r="A70" s="31">
        <v>47</v>
      </c>
      <c r="B70" s="32" t="s">
        <v>30</v>
      </c>
      <c r="C70" s="107" t="s">
        <v>312</v>
      </c>
      <c r="D70" s="160">
        <f t="shared" si="10"/>
        <v>932.5</v>
      </c>
      <c r="E70" s="68">
        <v>0</v>
      </c>
      <c r="F70" s="68">
        <v>932.5</v>
      </c>
      <c r="G70" s="124">
        <v>0</v>
      </c>
      <c r="H70" s="160">
        <f t="shared" si="11"/>
        <v>0</v>
      </c>
      <c r="I70" s="68"/>
      <c r="J70" s="68"/>
      <c r="K70" s="124"/>
      <c r="L70" s="160">
        <f t="shared" si="12"/>
        <v>-932.5</v>
      </c>
      <c r="M70" s="66">
        <f t="shared" si="7"/>
        <v>0</v>
      </c>
      <c r="N70" s="66">
        <f t="shared" si="8"/>
        <v>-932.5</v>
      </c>
      <c r="O70" s="125">
        <f t="shared" si="9"/>
        <v>0</v>
      </c>
    </row>
    <row r="71" spans="1:15" ht="94.5">
      <c r="A71" s="31">
        <v>48</v>
      </c>
      <c r="B71" s="32" t="s">
        <v>31</v>
      </c>
      <c r="C71" s="107" t="s">
        <v>312</v>
      </c>
      <c r="D71" s="160">
        <f t="shared" si="10"/>
        <v>500</v>
      </c>
      <c r="E71" s="68">
        <v>0</v>
      </c>
      <c r="F71" s="68">
        <v>500</v>
      </c>
      <c r="G71" s="124">
        <v>0</v>
      </c>
      <c r="H71" s="160">
        <f t="shared" si="11"/>
        <v>0</v>
      </c>
      <c r="I71" s="68"/>
      <c r="J71" s="68"/>
      <c r="K71" s="124"/>
      <c r="L71" s="160">
        <f t="shared" si="12"/>
        <v>-500</v>
      </c>
      <c r="M71" s="66">
        <f t="shared" si="7"/>
        <v>0</v>
      </c>
      <c r="N71" s="66">
        <f t="shared" si="8"/>
        <v>-500</v>
      </c>
      <c r="O71" s="125">
        <f t="shared" si="9"/>
        <v>0</v>
      </c>
    </row>
    <row r="72" spans="1:15" ht="78.75">
      <c r="A72" s="31">
        <v>49</v>
      </c>
      <c r="B72" s="32" t="s">
        <v>32</v>
      </c>
      <c r="C72" s="107" t="s">
        <v>312</v>
      </c>
      <c r="D72" s="160">
        <f t="shared" si="10"/>
        <v>1000</v>
      </c>
      <c r="E72" s="68">
        <v>0</v>
      </c>
      <c r="F72" s="68">
        <v>1000</v>
      </c>
      <c r="G72" s="124">
        <v>0</v>
      </c>
      <c r="H72" s="160">
        <f t="shared" si="11"/>
        <v>0</v>
      </c>
      <c r="I72" s="68"/>
      <c r="J72" s="68"/>
      <c r="K72" s="124"/>
      <c r="L72" s="160">
        <f t="shared" si="12"/>
        <v>-1000</v>
      </c>
      <c r="M72" s="66">
        <f t="shared" si="7"/>
        <v>0</v>
      </c>
      <c r="N72" s="66">
        <f t="shared" si="8"/>
        <v>-1000</v>
      </c>
      <c r="O72" s="125">
        <f t="shared" si="9"/>
        <v>0</v>
      </c>
    </row>
    <row r="73" spans="1:15" ht="110.25">
      <c r="A73" s="31">
        <v>50</v>
      </c>
      <c r="B73" s="32" t="s">
        <v>33</v>
      </c>
      <c r="C73" s="107" t="s">
        <v>312</v>
      </c>
      <c r="D73" s="160">
        <f t="shared" si="10"/>
        <v>2100</v>
      </c>
      <c r="E73" s="68">
        <v>0</v>
      </c>
      <c r="F73" s="68">
        <v>2100</v>
      </c>
      <c r="G73" s="124">
        <v>0</v>
      </c>
      <c r="H73" s="160">
        <f t="shared" si="11"/>
        <v>0</v>
      </c>
      <c r="I73" s="68"/>
      <c r="J73" s="68"/>
      <c r="K73" s="124"/>
      <c r="L73" s="160">
        <f t="shared" si="12"/>
        <v>-2100</v>
      </c>
      <c r="M73" s="66">
        <f t="shared" si="7"/>
        <v>0</v>
      </c>
      <c r="N73" s="66">
        <f t="shared" si="8"/>
        <v>-2100</v>
      </c>
      <c r="O73" s="125">
        <f t="shared" si="9"/>
        <v>0</v>
      </c>
    </row>
    <row r="74" spans="1:15" ht="51">
      <c r="A74" s="31">
        <v>51</v>
      </c>
      <c r="B74" s="32" t="s">
        <v>34</v>
      </c>
      <c r="C74" s="107" t="s">
        <v>312</v>
      </c>
      <c r="D74" s="160">
        <f t="shared" si="10"/>
        <v>1908.6</v>
      </c>
      <c r="E74" s="68">
        <v>0</v>
      </c>
      <c r="F74" s="68">
        <v>1908.6</v>
      </c>
      <c r="G74" s="124">
        <v>0</v>
      </c>
      <c r="H74" s="160">
        <f t="shared" si="11"/>
        <v>0</v>
      </c>
      <c r="I74" s="68"/>
      <c r="J74" s="68"/>
      <c r="K74" s="124"/>
      <c r="L74" s="160">
        <f t="shared" si="12"/>
        <v>-1908.6</v>
      </c>
      <c r="M74" s="66">
        <f t="shared" si="7"/>
        <v>0</v>
      </c>
      <c r="N74" s="66">
        <f t="shared" si="8"/>
        <v>-1908.6</v>
      </c>
      <c r="O74" s="125">
        <f t="shared" si="9"/>
        <v>0</v>
      </c>
    </row>
    <row r="75" spans="1:15" ht="78.75">
      <c r="A75" s="31">
        <v>52</v>
      </c>
      <c r="B75" s="32" t="s">
        <v>35</v>
      </c>
      <c r="C75" s="107" t="s">
        <v>312</v>
      </c>
      <c r="D75" s="160">
        <f t="shared" si="10"/>
        <v>885.5</v>
      </c>
      <c r="E75" s="68">
        <v>0</v>
      </c>
      <c r="F75" s="68">
        <v>885.5</v>
      </c>
      <c r="G75" s="124">
        <v>0</v>
      </c>
      <c r="H75" s="160">
        <f t="shared" si="11"/>
        <v>0</v>
      </c>
      <c r="I75" s="68"/>
      <c r="J75" s="68"/>
      <c r="K75" s="124"/>
      <c r="L75" s="160">
        <f t="shared" si="12"/>
        <v>-885.5</v>
      </c>
      <c r="M75" s="66">
        <f t="shared" si="7"/>
        <v>0</v>
      </c>
      <c r="N75" s="66">
        <f t="shared" si="8"/>
        <v>-885.5</v>
      </c>
      <c r="O75" s="125">
        <f t="shared" si="9"/>
        <v>0</v>
      </c>
    </row>
    <row r="76" spans="1:15" ht="51">
      <c r="A76" s="31">
        <v>53</v>
      </c>
      <c r="B76" s="32" t="s">
        <v>36</v>
      </c>
      <c r="C76" s="107" t="s">
        <v>312</v>
      </c>
      <c r="D76" s="160">
        <f t="shared" si="10"/>
        <v>2049.3000000000002</v>
      </c>
      <c r="E76" s="68">
        <v>0</v>
      </c>
      <c r="F76" s="68">
        <v>2049.3000000000002</v>
      </c>
      <c r="G76" s="124">
        <v>0</v>
      </c>
      <c r="H76" s="160">
        <f t="shared" si="11"/>
        <v>0</v>
      </c>
      <c r="I76" s="68"/>
      <c r="J76" s="68"/>
      <c r="K76" s="124"/>
      <c r="L76" s="160">
        <f t="shared" si="12"/>
        <v>-2049.3000000000002</v>
      </c>
      <c r="M76" s="66">
        <f t="shared" si="7"/>
        <v>0</v>
      </c>
      <c r="N76" s="66">
        <f t="shared" si="8"/>
        <v>-2049.3000000000002</v>
      </c>
      <c r="O76" s="125">
        <f t="shared" si="9"/>
        <v>0</v>
      </c>
    </row>
    <row r="77" spans="1:15" ht="63">
      <c r="A77" s="31">
        <v>54</v>
      </c>
      <c r="B77" s="32" t="s">
        <v>38</v>
      </c>
      <c r="C77" s="107" t="s">
        <v>312</v>
      </c>
      <c r="D77" s="160">
        <f t="shared" si="10"/>
        <v>1950</v>
      </c>
      <c r="E77" s="68">
        <v>0</v>
      </c>
      <c r="F77" s="68">
        <v>1950</v>
      </c>
      <c r="G77" s="124">
        <v>0</v>
      </c>
      <c r="H77" s="160">
        <f t="shared" si="11"/>
        <v>0</v>
      </c>
      <c r="I77" s="68"/>
      <c r="J77" s="68"/>
      <c r="K77" s="124"/>
      <c r="L77" s="160">
        <f t="shared" si="12"/>
        <v>-1950</v>
      </c>
      <c r="M77" s="66">
        <f t="shared" si="7"/>
        <v>0</v>
      </c>
      <c r="N77" s="66">
        <f t="shared" si="8"/>
        <v>-1950</v>
      </c>
      <c r="O77" s="125">
        <f t="shared" si="9"/>
        <v>0</v>
      </c>
    </row>
    <row r="78" spans="1:15" ht="94.5">
      <c r="A78" s="31">
        <v>55</v>
      </c>
      <c r="B78" s="35" t="s">
        <v>39</v>
      </c>
      <c r="C78" s="106" t="s">
        <v>312</v>
      </c>
      <c r="D78" s="160">
        <f t="shared" si="10"/>
        <v>1979.5</v>
      </c>
      <c r="E78" s="66">
        <v>0</v>
      </c>
      <c r="F78" s="68">
        <v>1979.5</v>
      </c>
      <c r="G78" s="125">
        <v>0</v>
      </c>
      <c r="H78" s="160">
        <f t="shared" si="11"/>
        <v>0</v>
      </c>
      <c r="I78" s="66"/>
      <c r="J78" s="68"/>
      <c r="K78" s="125"/>
      <c r="L78" s="160">
        <f t="shared" si="12"/>
        <v>-1979.5</v>
      </c>
      <c r="M78" s="66">
        <f t="shared" si="7"/>
        <v>0</v>
      </c>
      <c r="N78" s="66">
        <f t="shared" si="8"/>
        <v>-1979.5</v>
      </c>
      <c r="O78" s="125">
        <f t="shared" si="9"/>
        <v>0</v>
      </c>
    </row>
    <row r="79" spans="1:15" ht="94.5">
      <c r="A79" s="31">
        <v>56</v>
      </c>
      <c r="B79" s="35" t="s">
        <v>40</v>
      </c>
      <c r="C79" s="106" t="s">
        <v>312</v>
      </c>
      <c r="D79" s="160">
        <f t="shared" si="10"/>
        <v>1005</v>
      </c>
      <c r="E79" s="66">
        <v>0</v>
      </c>
      <c r="F79" s="68">
        <v>1005</v>
      </c>
      <c r="G79" s="125">
        <v>0</v>
      </c>
      <c r="H79" s="160">
        <f t="shared" si="11"/>
        <v>0</v>
      </c>
      <c r="I79" s="66"/>
      <c r="J79" s="68"/>
      <c r="K79" s="125"/>
      <c r="L79" s="160">
        <f t="shared" si="12"/>
        <v>-1005</v>
      </c>
      <c r="M79" s="66">
        <f t="shared" si="7"/>
        <v>0</v>
      </c>
      <c r="N79" s="66">
        <f t="shared" si="8"/>
        <v>-1005</v>
      </c>
      <c r="O79" s="125">
        <f t="shared" si="9"/>
        <v>0</v>
      </c>
    </row>
    <row r="80" spans="1:15" ht="63">
      <c r="A80" s="31">
        <v>57</v>
      </c>
      <c r="B80" s="35" t="s">
        <v>41</v>
      </c>
      <c r="C80" s="106" t="s">
        <v>312</v>
      </c>
      <c r="D80" s="160">
        <f t="shared" si="10"/>
        <v>100</v>
      </c>
      <c r="E80" s="66">
        <v>0</v>
      </c>
      <c r="F80" s="68">
        <v>100</v>
      </c>
      <c r="G80" s="125">
        <v>0</v>
      </c>
      <c r="H80" s="160">
        <f t="shared" si="11"/>
        <v>0</v>
      </c>
      <c r="I80" s="66"/>
      <c r="J80" s="68"/>
      <c r="K80" s="125"/>
      <c r="L80" s="160">
        <f t="shared" si="12"/>
        <v>-100</v>
      </c>
      <c r="M80" s="66">
        <f t="shared" si="7"/>
        <v>0</v>
      </c>
      <c r="N80" s="66">
        <f t="shared" si="8"/>
        <v>-100</v>
      </c>
      <c r="O80" s="125">
        <f t="shared" si="9"/>
        <v>0</v>
      </c>
    </row>
    <row r="81" spans="1:15" ht="78.75">
      <c r="A81" s="31">
        <v>58</v>
      </c>
      <c r="B81" s="35" t="s">
        <v>42</v>
      </c>
      <c r="C81" s="106" t="s">
        <v>312</v>
      </c>
      <c r="D81" s="160">
        <f t="shared" si="10"/>
        <v>530.9</v>
      </c>
      <c r="E81" s="66">
        <v>0</v>
      </c>
      <c r="F81" s="68">
        <v>530.9</v>
      </c>
      <c r="G81" s="125">
        <v>0</v>
      </c>
      <c r="H81" s="160">
        <f t="shared" si="11"/>
        <v>0</v>
      </c>
      <c r="I81" s="66"/>
      <c r="J81" s="68"/>
      <c r="K81" s="125"/>
      <c r="L81" s="160">
        <f t="shared" si="12"/>
        <v>-530.9</v>
      </c>
      <c r="M81" s="66">
        <f t="shared" si="7"/>
        <v>0</v>
      </c>
      <c r="N81" s="66">
        <f t="shared" si="8"/>
        <v>-530.9</v>
      </c>
      <c r="O81" s="125">
        <f t="shared" si="9"/>
        <v>0</v>
      </c>
    </row>
    <row r="82" spans="1:15" ht="38.25" customHeight="1">
      <c r="A82" s="310">
        <v>59</v>
      </c>
      <c r="B82" s="321" t="s">
        <v>43</v>
      </c>
      <c r="C82" s="107" t="s">
        <v>314</v>
      </c>
      <c r="D82" s="160">
        <f t="shared" si="10"/>
        <v>2000</v>
      </c>
      <c r="E82" s="68">
        <v>0</v>
      </c>
      <c r="F82" s="68">
        <v>2000</v>
      </c>
      <c r="G82" s="124">
        <v>0</v>
      </c>
      <c r="H82" s="160">
        <f t="shared" si="11"/>
        <v>0</v>
      </c>
      <c r="I82" s="68"/>
      <c r="J82" s="68"/>
      <c r="K82" s="124"/>
      <c r="L82" s="160">
        <f t="shared" si="12"/>
        <v>-2000</v>
      </c>
      <c r="M82" s="66">
        <f t="shared" si="7"/>
        <v>0</v>
      </c>
      <c r="N82" s="66">
        <f t="shared" si="8"/>
        <v>-2000</v>
      </c>
      <c r="O82" s="125">
        <f t="shared" si="9"/>
        <v>0</v>
      </c>
    </row>
    <row r="83" spans="1:15" ht="51">
      <c r="A83" s="310"/>
      <c r="B83" s="325"/>
      <c r="C83" s="107" t="s">
        <v>312</v>
      </c>
      <c r="D83" s="160">
        <f t="shared" si="10"/>
        <v>400</v>
      </c>
      <c r="E83" s="68">
        <v>0</v>
      </c>
      <c r="F83" s="68">
        <v>200</v>
      </c>
      <c r="G83" s="124">
        <v>200</v>
      </c>
      <c r="H83" s="160">
        <f t="shared" si="11"/>
        <v>0</v>
      </c>
      <c r="I83" s="68"/>
      <c r="J83" s="68"/>
      <c r="K83" s="124"/>
      <c r="L83" s="160">
        <f t="shared" si="12"/>
        <v>-400</v>
      </c>
      <c r="M83" s="66">
        <f t="shared" si="7"/>
        <v>0</v>
      </c>
      <c r="N83" s="66">
        <f t="shared" si="8"/>
        <v>-200</v>
      </c>
      <c r="O83" s="125">
        <f t="shared" si="9"/>
        <v>-200</v>
      </c>
    </row>
    <row r="84" spans="1:15" ht="38.25" customHeight="1">
      <c r="A84" s="310">
        <v>60</v>
      </c>
      <c r="B84" s="320" t="s">
        <v>44</v>
      </c>
      <c r="C84" s="107" t="s">
        <v>314</v>
      </c>
      <c r="D84" s="160">
        <f t="shared" si="10"/>
        <v>0</v>
      </c>
      <c r="E84" s="68">
        <v>0</v>
      </c>
      <c r="F84" s="68">
        <v>0</v>
      </c>
      <c r="G84" s="124">
        <v>0</v>
      </c>
      <c r="H84" s="160">
        <f t="shared" si="11"/>
        <v>0</v>
      </c>
      <c r="I84" s="68"/>
      <c r="J84" s="68"/>
      <c r="K84" s="124"/>
      <c r="L84" s="160">
        <f t="shared" si="12"/>
        <v>0</v>
      </c>
      <c r="M84" s="66">
        <f t="shared" si="7"/>
        <v>0</v>
      </c>
      <c r="N84" s="66">
        <f t="shared" si="8"/>
        <v>0</v>
      </c>
      <c r="O84" s="125">
        <f t="shared" si="9"/>
        <v>0</v>
      </c>
    </row>
    <row r="85" spans="1:15" ht="51">
      <c r="A85" s="310"/>
      <c r="B85" s="320"/>
      <c r="C85" s="107" t="s">
        <v>312</v>
      </c>
      <c r="D85" s="160">
        <f t="shared" si="10"/>
        <v>600</v>
      </c>
      <c r="E85" s="68">
        <v>0</v>
      </c>
      <c r="F85" s="68">
        <v>300</v>
      </c>
      <c r="G85" s="124">
        <v>300</v>
      </c>
      <c r="H85" s="160">
        <f t="shared" si="11"/>
        <v>0</v>
      </c>
      <c r="I85" s="68"/>
      <c r="J85" s="68"/>
      <c r="K85" s="124"/>
      <c r="L85" s="160">
        <f t="shared" si="12"/>
        <v>-600</v>
      </c>
      <c r="M85" s="66">
        <f t="shared" si="7"/>
        <v>0</v>
      </c>
      <c r="N85" s="66">
        <f t="shared" si="8"/>
        <v>-300</v>
      </c>
      <c r="O85" s="125">
        <f t="shared" si="9"/>
        <v>-300</v>
      </c>
    </row>
    <row r="86" spans="1:15" ht="38.25" customHeight="1">
      <c r="A86" s="310">
        <v>61</v>
      </c>
      <c r="B86" s="320" t="s">
        <v>45</v>
      </c>
      <c r="C86" s="107" t="s">
        <v>314</v>
      </c>
      <c r="D86" s="160">
        <f t="shared" si="10"/>
        <v>500</v>
      </c>
      <c r="E86" s="68">
        <v>0</v>
      </c>
      <c r="F86" s="68">
        <v>500</v>
      </c>
      <c r="G86" s="124">
        <v>0</v>
      </c>
      <c r="H86" s="160">
        <f t="shared" si="11"/>
        <v>0</v>
      </c>
      <c r="I86" s="68"/>
      <c r="J86" s="68"/>
      <c r="K86" s="124"/>
      <c r="L86" s="160">
        <f t="shared" si="12"/>
        <v>-500</v>
      </c>
      <c r="M86" s="66">
        <f t="shared" ref="M86:M93" si="13">I86-E86</f>
        <v>0</v>
      </c>
      <c r="N86" s="66">
        <f t="shared" ref="N86:N93" si="14">J86-F86</f>
        <v>-500</v>
      </c>
      <c r="O86" s="125">
        <f t="shared" ref="O86:O93" si="15">K86-G86</f>
        <v>0</v>
      </c>
    </row>
    <row r="87" spans="1:15" ht="51">
      <c r="A87" s="310"/>
      <c r="B87" s="320"/>
      <c r="C87" s="107" t="s">
        <v>312</v>
      </c>
      <c r="D87" s="160">
        <f t="shared" si="10"/>
        <v>120</v>
      </c>
      <c r="E87" s="68">
        <v>0</v>
      </c>
      <c r="F87" s="68">
        <v>60</v>
      </c>
      <c r="G87" s="124">
        <v>60</v>
      </c>
      <c r="H87" s="160">
        <f t="shared" si="11"/>
        <v>0</v>
      </c>
      <c r="I87" s="68"/>
      <c r="J87" s="68"/>
      <c r="K87" s="124"/>
      <c r="L87" s="160">
        <f t="shared" si="12"/>
        <v>-120</v>
      </c>
      <c r="M87" s="66">
        <f t="shared" si="13"/>
        <v>0</v>
      </c>
      <c r="N87" s="66">
        <f t="shared" si="14"/>
        <v>-60</v>
      </c>
      <c r="O87" s="125">
        <f t="shared" si="15"/>
        <v>-60</v>
      </c>
    </row>
    <row r="88" spans="1:15" ht="38.25" customHeight="1">
      <c r="A88" s="310">
        <v>62</v>
      </c>
      <c r="B88" s="320" t="s">
        <v>46</v>
      </c>
      <c r="C88" s="107" t="s">
        <v>314</v>
      </c>
      <c r="D88" s="160">
        <f t="shared" si="10"/>
        <v>0</v>
      </c>
      <c r="E88" s="68">
        <v>0</v>
      </c>
      <c r="F88" s="68">
        <v>0</v>
      </c>
      <c r="G88" s="124">
        <v>0</v>
      </c>
      <c r="H88" s="160">
        <f t="shared" si="11"/>
        <v>0</v>
      </c>
      <c r="I88" s="68"/>
      <c r="J88" s="68"/>
      <c r="K88" s="124"/>
      <c r="L88" s="160">
        <f t="shared" si="12"/>
        <v>0</v>
      </c>
      <c r="M88" s="66">
        <f t="shared" si="13"/>
        <v>0</v>
      </c>
      <c r="N88" s="66">
        <f t="shared" si="14"/>
        <v>0</v>
      </c>
      <c r="O88" s="125">
        <f t="shared" si="15"/>
        <v>0</v>
      </c>
    </row>
    <row r="89" spans="1:15" ht="51">
      <c r="A89" s="310"/>
      <c r="B89" s="320"/>
      <c r="C89" s="107" t="s">
        <v>312</v>
      </c>
      <c r="D89" s="160">
        <f t="shared" si="10"/>
        <v>200</v>
      </c>
      <c r="E89" s="68">
        <v>0</v>
      </c>
      <c r="F89" s="68">
        <v>100</v>
      </c>
      <c r="G89" s="124">
        <v>100</v>
      </c>
      <c r="H89" s="160">
        <f t="shared" si="11"/>
        <v>0</v>
      </c>
      <c r="I89" s="68"/>
      <c r="J89" s="68"/>
      <c r="K89" s="124"/>
      <c r="L89" s="160">
        <f t="shared" si="12"/>
        <v>-200</v>
      </c>
      <c r="M89" s="66">
        <f t="shared" si="13"/>
        <v>0</v>
      </c>
      <c r="N89" s="66">
        <f t="shared" si="14"/>
        <v>-100</v>
      </c>
      <c r="O89" s="125">
        <f t="shared" si="15"/>
        <v>-100</v>
      </c>
    </row>
    <row r="90" spans="1:15" ht="38.25" customHeight="1">
      <c r="A90" s="310">
        <v>63</v>
      </c>
      <c r="B90" s="320" t="s">
        <v>47</v>
      </c>
      <c r="C90" s="107" t="s">
        <v>314</v>
      </c>
      <c r="D90" s="160">
        <f t="shared" si="10"/>
        <v>1000</v>
      </c>
      <c r="E90" s="68">
        <v>0</v>
      </c>
      <c r="F90" s="68">
        <v>1000</v>
      </c>
      <c r="G90" s="124">
        <v>0</v>
      </c>
      <c r="H90" s="160">
        <f t="shared" si="11"/>
        <v>0</v>
      </c>
      <c r="I90" s="68"/>
      <c r="J90" s="68"/>
      <c r="K90" s="124"/>
      <c r="L90" s="160">
        <f t="shared" si="12"/>
        <v>-1000</v>
      </c>
      <c r="M90" s="66">
        <f t="shared" si="13"/>
        <v>0</v>
      </c>
      <c r="N90" s="66">
        <f t="shared" si="14"/>
        <v>-1000</v>
      </c>
      <c r="O90" s="125">
        <f t="shared" si="15"/>
        <v>0</v>
      </c>
    </row>
    <row r="91" spans="1:15" ht="51">
      <c r="A91" s="310"/>
      <c r="B91" s="320"/>
      <c r="C91" s="107" t="s">
        <v>312</v>
      </c>
      <c r="D91" s="160">
        <f t="shared" si="10"/>
        <v>200</v>
      </c>
      <c r="E91" s="68">
        <v>0</v>
      </c>
      <c r="F91" s="68">
        <v>100</v>
      </c>
      <c r="G91" s="124">
        <v>100</v>
      </c>
      <c r="H91" s="160">
        <f t="shared" si="11"/>
        <v>0</v>
      </c>
      <c r="I91" s="68"/>
      <c r="J91" s="68"/>
      <c r="K91" s="124"/>
      <c r="L91" s="160">
        <f t="shared" si="12"/>
        <v>-200</v>
      </c>
      <c r="M91" s="66">
        <f t="shared" si="13"/>
        <v>0</v>
      </c>
      <c r="N91" s="66">
        <f t="shared" si="14"/>
        <v>-100</v>
      </c>
      <c r="O91" s="125">
        <f t="shared" si="15"/>
        <v>-100</v>
      </c>
    </row>
    <row r="92" spans="1:15" ht="38.25" customHeight="1">
      <c r="A92" s="310">
        <v>64</v>
      </c>
      <c r="B92" s="320" t="s">
        <v>48</v>
      </c>
      <c r="C92" s="107" t="s">
        <v>314</v>
      </c>
      <c r="D92" s="160">
        <f t="shared" si="10"/>
        <v>1350</v>
      </c>
      <c r="E92" s="68">
        <v>0</v>
      </c>
      <c r="F92" s="68">
        <v>1350</v>
      </c>
      <c r="G92" s="124">
        <v>0</v>
      </c>
      <c r="H92" s="160">
        <f t="shared" si="11"/>
        <v>0</v>
      </c>
      <c r="I92" s="68"/>
      <c r="J92" s="68"/>
      <c r="K92" s="124"/>
      <c r="L92" s="160">
        <f t="shared" si="12"/>
        <v>-1350</v>
      </c>
      <c r="M92" s="66">
        <f t="shared" si="13"/>
        <v>0</v>
      </c>
      <c r="N92" s="66">
        <f t="shared" si="14"/>
        <v>-1350</v>
      </c>
      <c r="O92" s="125">
        <f t="shared" si="15"/>
        <v>0</v>
      </c>
    </row>
    <row r="93" spans="1:15" ht="51.75" thickBot="1">
      <c r="A93" s="322"/>
      <c r="B93" s="321"/>
      <c r="C93" s="143" t="s">
        <v>312</v>
      </c>
      <c r="D93" s="161">
        <f t="shared" si="10"/>
        <v>300</v>
      </c>
      <c r="E93" s="144">
        <v>0</v>
      </c>
      <c r="F93" s="144">
        <v>150</v>
      </c>
      <c r="G93" s="145">
        <v>150</v>
      </c>
      <c r="H93" s="161">
        <f t="shared" si="11"/>
        <v>0</v>
      </c>
      <c r="I93" s="144"/>
      <c r="J93" s="144"/>
      <c r="K93" s="145"/>
      <c r="L93" s="161">
        <f t="shared" si="12"/>
        <v>-300</v>
      </c>
      <c r="M93" s="146">
        <f t="shared" si="13"/>
        <v>0</v>
      </c>
      <c r="N93" s="146">
        <f t="shared" si="14"/>
        <v>-150</v>
      </c>
      <c r="O93" s="147">
        <f t="shared" si="15"/>
        <v>-150</v>
      </c>
    </row>
    <row r="94" spans="1:15" ht="21.75" customHeight="1" thickBot="1">
      <c r="A94" s="152"/>
      <c r="B94" s="323" t="s">
        <v>52</v>
      </c>
      <c r="C94" s="324"/>
      <c r="D94" s="153">
        <f t="shared" ref="D94:O94" si="16">SUM(D95:D97)</f>
        <v>179473.00000000003</v>
      </c>
      <c r="E94" s="154">
        <f t="shared" si="16"/>
        <v>0</v>
      </c>
      <c r="F94" s="154">
        <f t="shared" si="16"/>
        <v>75888.199999999983</v>
      </c>
      <c r="G94" s="155">
        <f t="shared" si="16"/>
        <v>103584.8</v>
      </c>
      <c r="H94" s="153">
        <f t="shared" si="16"/>
        <v>0</v>
      </c>
      <c r="I94" s="154">
        <f t="shared" si="16"/>
        <v>0</v>
      </c>
      <c r="J94" s="154">
        <f t="shared" si="16"/>
        <v>0</v>
      </c>
      <c r="K94" s="155">
        <f t="shared" si="16"/>
        <v>0</v>
      </c>
      <c r="L94" s="153">
        <f t="shared" si="16"/>
        <v>-179473.00000000003</v>
      </c>
      <c r="M94" s="154">
        <f t="shared" si="16"/>
        <v>0</v>
      </c>
      <c r="N94" s="154">
        <f t="shared" si="16"/>
        <v>-75888.199999999983</v>
      </c>
      <c r="O94" s="155">
        <f t="shared" si="16"/>
        <v>-103584.8</v>
      </c>
    </row>
    <row r="95" spans="1:15" ht="21.75" customHeight="1">
      <c r="A95" s="148"/>
      <c r="B95" s="328" t="s">
        <v>314</v>
      </c>
      <c r="C95" s="329"/>
      <c r="D95" s="149">
        <f>SUMIF($C$22:$C$93,$B95,D$22:D$93)</f>
        <v>4850</v>
      </c>
      <c r="E95" s="150">
        <f t="shared" ref="E95:O95" si="17">SUMIF($C$22:$C$93,$B95,E$22:E$93)</f>
        <v>0</v>
      </c>
      <c r="F95" s="150">
        <f t="shared" si="17"/>
        <v>4850</v>
      </c>
      <c r="G95" s="151">
        <f t="shared" si="17"/>
        <v>0</v>
      </c>
      <c r="H95" s="149">
        <f t="shared" si="17"/>
        <v>0</v>
      </c>
      <c r="I95" s="150">
        <f t="shared" si="17"/>
        <v>0</v>
      </c>
      <c r="J95" s="150">
        <f t="shared" si="17"/>
        <v>0</v>
      </c>
      <c r="K95" s="151">
        <f t="shared" si="17"/>
        <v>0</v>
      </c>
      <c r="L95" s="149">
        <f t="shared" si="17"/>
        <v>-4850</v>
      </c>
      <c r="M95" s="150">
        <f t="shared" si="17"/>
        <v>0</v>
      </c>
      <c r="N95" s="150">
        <f t="shared" si="17"/>
        <v>-4850</v>
      </c>
      <c r="O95" s="151">
        <f t="shared" si="17"/>
        <v>0</v>
      </c>
    </row>
    <row r="96" spans="1:15" ht="21.75" customHeight="1">
      <c r="A96" s="20"/>
      <c r="B96" s="326" t="s">
        <v>312</v>
      </c>
      <c r="C96" s="327"/>
      <c r="D96" s="126">
        <f t="shared" ref="D96:O97" si="18">SUMIF($C$22:$C$93,$B96,D$22:D$93)</f>
        <v>171374.60000000003</v>
      </c>
      <c r="E96" s="120">
        <f t="shared" si="18"/>
        <v>0</v>
      </c>
      <c r="F96" s="120">
        <f t="shared" si="18"/>
        <v>67789.799999999988</v>
      </c>
      <c r="G96" s="127">
        <f t="shared" si="18"/>
        <v>103584.8</v>
      </c>
      <c r="H96" s="126">
        <f t="shared" si="18"/>
        <v>0</v>
      </c>
      <c r="I96" s="120">
        <f t="shared" si="18"/>
        <v>0</v>
      </c>
      <c r="J96" s="120">
        <f t="shared" si="18"/>
        <v>0</v>
      </c>
      <c r="K96" s="127">
        <f t="shared" si="18"/>
        <v>0</v>
      </c>
      <c r="L96" s="126">
        <f t="shared" si="18"/>
        <v>-171374.60000000003</v>
      </c>
      <c r="M96" s="120">
        <f t="shared" si="18"/>
        <v>0</v>
      </c>
      <c r="N96" s="120">
        <f t="shared" si="18"/>
        <v>-67789.799999999988</v>
      </c>
      <c r="O96" s="127">
        <f t="shared" si="18"/>
        <v>-103584.8</v>
      </c>
    </row>
    <row r="97" spans="1:15" ht="21.75" customHeight="1" thickBot="1">
      <c r="A97" s="132"/>
      <c r="B97" s="332" t="s">
        <v>315</v>
      </c>
      <c r="C97" s="333"/>
      <c r="D97" s="133">
        <f t="shared" si="18"/>
        <v>3248.4</v>
      </c>
      <c r="E97" s="134">
        <f t="shared" si="18"/>
        <v>0</v>
      </c>
      <c r="F97" s="134">
        <f t="shared" si="18"/>
        <v>3248.4</v>
      </c>
      <c r="G97" s="135">
        <f t="shared" si="18"/>
        <v>0</v>
      </c>
      <c r="H97" s="133">
        <f t="shared" si="18"/>
        <v>0</v>
      </c>
      <c r="I97" s="134">
        <f t="shared" si="18"/>
        <v>0</v>
      </c>
      <c r="J97" s="134">
        <f t="shared" si="18"/>
        <v>0</v>
      </c>
      <c r="K97" s="135">
        <f t="shared" si="18"/>
        <v>0</v>
      </c>
      <c r="L97" s="133">
        <f t="shared" si="18"/>
        <v>-3248.4</v>
      </c>
      <c r="M97" s="134">
        <f t="shared" si="18"/>
        <v>0</v>
      </c>
      <c r="N97" s="134">
        <f t="shared" si="18"/>
        <v>-3248.4</v>
      </c>
      <c r="O97" s="135">
        <f t="shared" si="18"/>
        <v>0</v>
      </c>
    </row>
    <row r="98" spans="1:15" ht="35.25" customHeight="1" thickBot="1">
      <c r="A98" s="10"/>
      <c r="B98" s="334" t="s">
        <v>316</v>
      </c>
      <c r="C98" s="335"/>
      <c r="D98" s="140">
        <f t="shared" ref="D98:O98" si="19">D99+D100+D101</f>
        <v>417511.00000000006</v>
      </c>
      <c r="E98" s="141">
        <f t="shared" si="19"/>
        <v>0</v>
      </c>
      <c r="F98" s="141">
        <f t="shared" si="19"/>
        <v>312133.40000000002</v>
      </c>
      <c r="G98" s="142">
        <f t="shared" si="19"/>
        <v>105377.60000000001</v>
      </c>
      <c r="H98" s="140">
        <f t="shared" si="19"/>
        <v>0</v>
      </c>
      <c r="I98" s="141">
        <f t="shared" si="19"/>
        <v>0</v>
      </c>
      <c r="J98" s="141">
        <f t="shared" si="19"/>
        <v>0</v>
      </c>
      <c r="K98" s="142">
        <f t="shared" si="19"/>
        <v>0</v>
      </c>
      <c r="L98" s="140">
        <f t="shared" si="19"/>
        <v>-417511.00000000006</v>
      </c>
      <c r="M98" s="141">
        <f t="shared" si="19"/>
        <v>0</v>
      </c>
      <c r="N98" s="141">
        <f t="shared" si="19"/>
        <v>-312133.40000000002</v>
      </c>
      <c r="O98" s="142">
        <f t="shared" si="19"/>
        <v>-105377.60000000001</v>
      </c>
    </row>
    <row r="99" spans="1:15" ht="21.75" customHeight="1">
      <c r="A99" s="136"/>
      <c r="B99" s="336" t="s">
        <v>314</v>
      </c>
      <c r="C99" s="337"/>
      <c r="D99" s="137">
        <f>D95+D19</f>
        <v>218600</v>
      </c>
      <c r="E99" s="138">
        <f t="shared" ref="E99:G100" si="20">E95+E19</f>
        <v>0</v>
      </c>
      <c r="F99" s="138">
        <f t="shared" si="20"/>
        <v>218600</v>
      </c>
      <c r="G99" s="139">
        <f t="shared" si="20"/>
        <v>0</v>
      </c>
      <c r="H99" s="137">
        <f t="shared" ref="H99:O100" si="21">H95+H19</f>
        <v>0</v>
      </c>
      <c r="I99" s="138">
        <f t="shared" si="21"/>
        <v>0</v>
      </c>
      <c r="J99" s="138">
        <f t="shared" si="21"/>
        <v>0</v>
      </c>
      <c r="K99" s="139">
        <f t="shared" si="21"/>
        <v>0</v>
      </c>
      <c r="L99" s="137">
        <f t="shared" si="21"/>
        <v>-218600</v>
      </c>
      <c r="M99" s="138">
        <f t="shared" si="21"/>
        <v>0</v>
      </c>
      <c r="N99" s="138">
        <f t="shared" si="21"/>
        <v>-218600</v>
      </c>
      <c r="O99" s="139">
        <f t="shared" si="21"/>
        <v>0</v>
      </c>
    </row>
    <row r="100" spans="1:15" ht="21.75" customHeight="1">
      <c r="A100" s="18"/>
      <c r="B100" s="338" t="s">
        <v>308</v>
      </c>
      <c r="C100" s="339"/>
      <c r="D100" s="128">
        <f>D96+D20</f>
        <v>195662.60000000003</v>
      </c>
      <c r="E100" s="65">
        <f t="shared" si="20"/>
        <v>0</v>
      </c>
      <c r="F100" s="65">
        <f t="shared" si="20"/>
        <v>90284.999999999985</v>
      </c>
      <c r="G100" s="67">
        <f t="shared" si="20"/>
        <v>105377.60000000001</v>
      </c>
      <c r="H100" s="128">
        <f t="shared" si="21"/>
        <v>0</v>
      </c>
      <c r="I100" s="65">
        <f t="shared" si="21"/>
        <v>0</v>
      </c>
      <c r="J100" s="65">
        <f t="shared" si="21"/>
        <v>0</v>
      </c>
      <c r="K100" s="67">
        <f t="shared" si="21"/>
        <v>0</v>
      </c>
      <c r="L100" s="128">
        <f t="shared" si="21"/>
        <v>-195662.60000000003</v>
      </c>
      <c r="M100" s="65">
        <f t="shared" si="21"/>
        <v>0</v>
      </c>
      <c r="N100" s="65">
        <f t="shared" si="21"/>
        <v>-90284.999999999985</v>
      </c>
      <c r="O100" s="67">
        <f t="shared" si="21"/>
        <v>-105377.60000000001</v>
      </c>
    </row>
    <row r="101" spans="1:15" ht="21.75" customHeight="1" thickBot="1">
      <c r="A101" s="9"/>
      <c r="B101" s="330" t="s">
        <v>315</v>
      </c>
      <c r="C101" s="331"/>
      <c r="D101" s="129">
        <f t="shared" ref="D101:O101" si="22">D97</f>
        <v>3248.4</v>
      </c>
      <c r="E101" s="121">
        <f t="shared" si="22"/>
        <v>0</v>
      </c>
      <c r="F101" s="121">
        <f t="shared" si="22"/>
        <v>3248.4</v>
      </c>
      <c r="G101" s="130">
        <f t="shared" si="22"/>
        <v>0</v>
      </c>
      <c r="H101" s="129">
        <f t="shared" si="22"/>
        <v>0</v>
      </c>
      <c r="I101" s="121">
        <f t="shared" si="22"/>
        <v>0</v>
      </c>
      <c r="J101" s="121">
        <f t="shared" si="22"/>
        <v>0</v>
      </c>
      <c r="K101" s="130">
        <f t="shared" si="22"/>
        <v>0</v>
      </c>
      <c r="L101" s="129">
        <f t="shared" si="22"/>
        <v>-3248.4</v>
      </c>
      <c r="M101" s="121">
        <f t="shared" si="22"/>
        <v>0</v>
      </c>
      <c r="N101" s="121">
        <f t="shared" si="22"/>
        <v>-3248.4</v>
      </c>
      <c r="O101" s="130">
        <f t="shared" si="22"/>
        <v>0</v>
      </c>
    </row>
  </sheetData>
  <mergeCells count="41">
    <mergeCell ref="B101:C101"/>
    <mergeCell ref="B97:C97"/>
    <mergeCell ref="B98:C98"/>
    <mergeCell ref="B99:C99"/>
    <mergeCell ref="B100:C100"/>
    <mergeCell ref="B94:C94"/>
    <mergeCell ref="B47:B48"/>
    <mergeCell ref="B56:B57"/>
    <mergeCell ref="B82:B83"/>
    <mergeCell ref="B96:C96"/>
    <mergeCell ref="B95:C95"/>
    <mergeCell ref="A84:A85"/>
    <mergeCell ref="B88:B89"/>
    <mergeCell ref="B92:B93"/>
    <mergeCell ref="B84:B85"/>
    <mergeCell ref="A86:A87"/>
    <mergeCell ref="B86:B87"/>
    <mergeCell ref="B90:B91"/>
    <mergeCell ref="A88:A89"/>
    <mergeCell ref="A90:A91"/>
    <mergeCell ref="A92:A93"/>
    <mergeCell ref="B13:O13"/>
    <mergeCell ref="B19:C19"/>
    <mergeCell ref="B18:C18"/>
    <mergeCell ref="A82:A83"/>
    <mergeCell ref="A14:A15"/>
    <mergeCell ref="A47:A48"/>
    <mergeCell ref="A56:A57"/>
    <mergeCell ref="B14:B15"/>
    <mergeCell ref="B21:O21"/>
    <mergeCell ref="B20:C20"/>
    <mergeCell ref="K2:M2"/>
    <mergeCell ref="L11:O11"/>
    <mergeCell ref="A3:K3"/>
    <mergeCell ref="A4:K4"/>
    <mergeCell ref="A5:K5"/>
    <mergeCell ref="A7:K7"/>
    <mergeCell ref="A8:K8"/>
    <mergeCell ref="D11:G11"/>
    <mergeCell ref="H11:K11"/>
    <mergeCell ref="C6:J6"/>
  </mergeCells>
  <phoneticPr fontId="23"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J21"/>
  <sheetViews>
    <sheetView workbookViewId="0">
      <selection activeCell="B19" sqref="B19:G21"/>
    </sheetView>
  </sheetViews>
  <sheetFormatPr defaultRowHeight="15.75"/>
  <cols>
    <col min="1" max="1" width="33.125" style="29" customWidth="1"/>
    <col min="2" max="2" width="9.875" style="29" customWidth="1"/>
    <col min="3" max="7" width="6.625" style="29" bestFit="1" customWidth="1"/>
    <col min="8" max="16384" width="9" style="29"/>
  </cols>
  <sheetData>
    <row r="1" spans="1:10" ht="73.5" customHeight="1">
      <c r="A1" s="25"/>
      <c r="B1" s="352" t="s">
        <v>95</v>
      </c>
      <c r="C1" s="352"/>
      <c r="D1" s="352"/>
      <c r="E1" s="352"/>
      <c r="F1" s="352"/>
      <c r="G1" s="352"/>
      <c r="H1" s="195"/>
    </row>
    <row r="2" spans="1:10" ht="34.5" customHeight="1">
      <c r="A2" s="349" t="s">
        <v>96</v>
      </c>
      <c r="B2" s="349"/>
      <c r="C2" s="349"/>
      <c r="D2" s="349"/>
      <c r="E2" s="349"/>
      <c r="F2" s="349"/>
      <c r="G2" s="349"/>
      <c r="H2" s="195"/>
    </row>
    <row r="3" spans="1:10" ht="29.25" customHeight="1">
      <c r="A3" s="288" t="s">
        <v>153</v>
      </c>
      <c r="B3" s="288"/>
      <c r="C3" s="288"/>
      <c r="D3" s="288"/>
      <c r="E3" s="288"/>
      <c r="F3" s="288"/>
      <c r="G3" s="288"/>
    </row>
    <row r="4" spans="1:10" ht="13.5" customHeight="1">
      <c r="A4" s="349"/>
      <c r="B4" s="349"/>
      <c r="C4" s="349"/>
      <c r="D4" s="349"/>
      <c r="E4" s="349"/>
      <c r="F4" s="349"/>
      <c r="G4" s="349"/>
      <c r="H4" s="2"/>
      <c r="I4" s="2"/>
      <c r="J4" s="2"/>
    </row>
    <row r="5" spans="1:10" ht="72" customHeight="1">
      <c r="A5" s="179" t="s">
        <v>118</v>
      </c>
      <c r="B5" s="340" t="s">
        <v>97</v>
      </c>
      <c r="C5" s="341"/>
      <c r="D5" s="341"/>
      <c r="E5" s="341"/>
      <c r="F5" s="341"/>
      <c r="G5" s="342"/>
    </row>
    <row r="6" spans="1:10" ht="48.75" customHeight="1">
      <c r="A6" s="180" t="s">
        <v>154</v>
      </c>
      <c r="B6" s="351" t="s">
        <v>122</v>
      </c>
      <c r="C6" s="351"/>
      <c r="D6" s="351"/>
      <c r="E6" s="351"/>
      <c r="F6" s="351"/>
      <c r="G6" s="351"/>
    </row>
    <row r="7" spans="1:10" ht="57.75" hidden="1" customHeight="1">
      <c r="A7" s="193" t="s">
        <v>119</v>
      </c>
      <c r="B7" s="343"/>
      <c r="C7" s="343"/>
      <c r="D7" s="343"/>
      <c r="E7" s="343"/>
      <c r="F7" s="343"/>
      <c r="G7" s="343"/>
    </row>
    <row r="8" spans="1:10" ht="69" customHeight="1">
      <c r="A8" s="452" t="s">
        <v>119</v>
      </c>
      <c r="B8" s="340" t="str">
        <f ca="1">'Приложение1 '!$B$34</f>
        <v>Содержание и подготовка объектов гражданской обороны</v>
      </c>
      <c r="C8" s="341"/>
      <c r="D8" s="341"/>
      <c r="E8" s="341"/>
      <c r="F8" s="341"/>
      <c r="G8" s="342"/>
    </row>
    <row r="9" spans="1:10" ht="69" customHeight="1">
      <c r="A9" s="452"/>
      <c r="B9" s="340" t="str">
        <f ca="1">'Приложение1 '!$B$35</f>
        <v xml:space="preserve">Создание запасов средств индивидуальной защиты, используемых в целях гражданской  обороны </v>
      </c>
      <c r="C9" s="341"/>
      <c r="D9" s="341"/>
      <c r="E9" s="341"/>
      <c r="F9" s="341"/>
      <c r="G9" s="342"/>
    </row>
    <row r="10" spans="1:10" ht="60.75" customHeight="1">
      <c r="A10" s="453"/>
      <c r="B10" s="340" t="s">
        <v>256</v>
      </c>
      <c r="C10" s="341"/>
      <c r="D10" s="341"/>
      <c r="E10" s="341"/>
      <c r="F10" s="341"/>
      <c r="G10" s="342"/>
    </row>
    <row r="11" spans="1:10" ht="51" customHeight="1">
      <c r="A11" s="179" t="s">
        <v>179</v>
      </c>
      <c r="B11" s="347" t="str">
        <f ca="1">'Паспорт '!$B$14</f>
        <v>Отдел по делам ГОЧС администрации Воскресенского муниципального района</v>
      </c>
      <c r="C11" s="347"/>
      <c r="D11" s="347"/>
      <c r="E11" s="347"/>
      <c r="F11" s="347"/>
      <c r="G11" s="347"/>
    </row>
    <row r="12" spans="1:10">
      <c r="A12" s="179" t="s">
        <v>180</v>
      </c>
      <c r="B12" s="343" t="s">
        <v>90</v>
      </c>
      <c r="C12" s="343"/>
      <c r="D12" s="343"/>
      <c r="E12" s="343"/>
      <c r="F12" s="343"/>
      <c r="G12" s="343"/>
    </row>
    <row r="13" spans="1:10" s="25" customFormat="1" ht="31.5">
      <c r="A13" s="180" t="s">
        <v>168</v>
      </c>
      <c r="B13" s="176" t="s">
        <v>311</v>
      </c>
      <c r="C13" s="176" t="s">
        <v>82</v>
      </c>
      <c r="D13" s="176" t="s">
        <v>83</v>
      </c>
      <c r="E13" s="176" t="s">
        <v>84</v>
      </c>
      <c r="F13" s="178" t="s">
        <v>88</v>
      </c>
      <c r="G13" s="178" t="s">
        <v>89</v>
      </c>
    </row>
    <row r="14" spans="1:10" s="25" customFormat="1">
      <c r="A14" s="180" t="s">
        <v>111</v>
      </c>
      <c r="B14" s="173">
        <f t="shared" ref="B14:G14" si="0">SUM(B15:B18)</f>
        <v>23610.400000000001</v>
      </c>
      <c r="C14" s="173">
        <f t="shared" si="0"/>
        <v>5188</v>
      </c>
      <c r="D14" s="173">
        <f t="shared" si="0"/>
        <v>4682.3999999999996</v>
      </c>
      <c r="E14" s="173">
        <f t="shared" si="0"/>
        <v>4580</v>
      </c>
      <c r="F14" s="173">
        <f t="shared" si="0"/>
        <v>4580</v>
      </c>
      <c r="G14" s="173">
        <f t="shared" si="0"/>
        <v>4580</v>
      </c>
    </row>
    <row r="15" spans="1:10" s="25" customFormat="1" ht="31.5">
      <c r="A15" s="177" t="s">
        <v>114</v>
      </c>
      <c r="B15" s="173">
        <f ca="1">'Приложение1 '!$E$40</f>
        <v>23283</v>
      </c>
      <c r="C15" s="173">
        <f ca="1">'Приложение1 '!$F$40</f>
        <v>4963</v>
      </c>
      <c r="D15" s="173">
        <f ca="1">'Приложение1 '!$G$40</f>
        <v>4580</v>
      </c>
      <c r="E15" s="173">
        <f ca="1">'Приложение1 '!$H$40</f>
        <v>4580</v>
      </c>
      <c r="F15" s="173">
        <f ca="1">'Приложение1 '!$I$40</f>
        <v>4580</v>
      </c>
      <c r="G15" s="173">
        <f ca="1">'Приложение1 '!$J$40</f>
        <v>4580</v>
      </c>
    </row>
    <row r="16" spans="1:10" s="25" customFormat="1">
      <c r="A16" s="177" t="s">
        <v>112</v>
      </c>
      <c r="B16" s="173">
        <v>0</v>
      </c>
      <c r="C16" s="173">
        <v>0</v>
      </c>
      <c r="D16" s="173">
        <v>0</v>
      </c>
      <c r="E16" s="173">
        <v>0</v>
      </c>
      <c r="F16" s="173">
        <v>0</v>
      </c>
      <c r="G16" s="173">
        <v>0</v>
      </c>
    </row>
    <row r="17" spans="1:7" s="25" customFormat="1" ht="31.5">
      <c r="A17" s="177" t="s">
        <v>113</v>
      </c>
      <c r="B17" s="173">
        <v>0</v>
      </c>
      <c r="C17" s="173">
        <v>0</v>
      </c>
      <c r="D17" s="173">
        <v>0</v>
      </c>
      <c r="E17" s="173">
        <v>0</v>
      </c>
      <c r="F17" s="173">
        <v>0</v>
      </c>
      <c r="G17" s="173">
        <v>0</v>
      </c>
    </row>
    <row r="18" spans="1:7" s="25" customFormat="1" ht="26.25" customHeight="1">
      <c r="A18" s="177" t="s">
        <v>115</v>
      </c>
      <c r="B18" s="173">
        <f ca="1">'Приложение1 '!$E$39</f>
        <v>327.39999999999998</v>
      </c>
      <c r="C18" s="173">
        <f ca="1">'Приложение1 '!$F$39</f>
        <v>225</v>
      </c>
      <c r="D18" s="173">
        <f ca="1">'Приложение1 '!$G$39</f>
        <v>102.4</v>
      </c>
      <c r="E18" s="173">
        <f ca="1">'Приложение1 '!$H$39</f>
        <v>0</v>
      </c>
      <c r="F18" s="173">
        <f ca="1">'Приложение1 '!$I$39</f>
        <v>0</v>
      </c>
      <c r="G18" s="173">
        <f ca="1">'Приложение1 '!$J$39</f>
        <v>0</v>
      </c>
    </row>
    <row r="19" spans="1:7" ht="44.25" customHeight="1">
      <c r="A19" s="343" t="s">
        <v>169</v>
      </c>
      <c r="B19" s="486" t="s">
        <v>98</v>
      </c>
      <c r="C19" s="487"/>
      <c r="D19" s="487"/>
      <c r="E19" s="487"/>
      <c r="F19" s="487"/>
      <c r="G19" s="488"/>
    </row>
    <row r="20" spans="1:7">
      <c r="A20" s="343"/>
      <c r="B20" s="489"/>
      <c r="C20" s="490"/>
      <c r="D20" s="490"/>
      <c r="E20" s="490"/>
      <c r="F20" s="490"/>
      <c r="G20" s="491"/>
    </row>
    <row r="21" spans="1:7" ht="28.5" customHeight="1">
      <c r="A21" s="343"/>
      <c r="B21" s="492"/>
      <c r="C21" s="493"/>
      <c r="D21" s="493"/>
      <c r="E21" s="493"/>
      <c r="F21" s="493"/>
      <c r="G21" s="494"/>
    </row>
  </sheetData>
  <mergeCells count="15">
    <mergeCell ref="B1:G1"/>
    <mergeCell ref="A3:G3"/>
    <mergeCell ref="A4:G4"/>
    <mergeCell ref="B11:G11"/>
    <mergeCell ref="B7:G7"/>
    <mergeCell ref="A2:G2"/>
    <mergeCell ref="A19:A21"/>
    <mergeCell ref="B9:G9"/>
    <mergeCell ref="B5:G5"/>
    <mergeCell ref="B12:G12"/>
    <mergeCell ref="B19:G21"/>
    <mergeCell ref="B10:G10"/>
    <mergeCell ref="B8:G8"/>
    <mergeCell ref="B6:G6"/>
    <mergeCell ref="A8:A10"/>
  </mergeCells>
  <phoneticPr fontId="23" type="noConversion"/>
  <printOptions horizontalCentered="1"/>
  <pageMargins left="0.78740157480314965" right="0.39370078740157483" top="0.39370078740157483" bottom="0.39370078740157483" header="0" footer="0"/>
  <pageSetup paperSize="9"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K15"/>
  <sheetViews>
    <sheetView zoomScale="85" zoomScaleNormal="85" workbookViewId="0">
      <selection activeCell="G7" sqref="G7"/>
    </sheetView>
  </sheetViews>
  <sheetFormatPr defaultRowHeight="15.75"/>
  <cols>
    <col min="1" max="1" width="5.875" style="163" customWidth="1"/>
    <col min="2" max="2" width="49.75" style="167" customWidth="1"/>
    <col min="3" max="3" width="17.125" style="163" customWidth="1"/>
    <col min="4" max="4" width="9.125" style="163" customWidth="1"/>
    <col min="5" max="5" width="13.875" style="168" customWidth="1"/>
    <col min="6" max="6" width="11.125" style="168" customWidth="1"/>
    <col min="7" max="10" width="11.25" style="168" customWidth="1"/>
    <col min="11" max="11" width="22.375" style="163" customWidth="1"/>
    <col min="12" max="16384" width="9" style="168"/>
  </cols>
  <sheetData>
    <row r="1" spans="1:11" ht="57.6" customHeight="1">
      <c r="B1" s="164"/>
      <c r="C1" s="165"/>
      <c r="D1" s="165"/>
      <c r="E1" s="166"/>
      <c r="F1" s="352" t="s">
        <v>189</v>
      </c>
      <c r="G1" s="352"/>
      <c r="H1" s="352"/>
      <c r="I1" s="352"/>
      <c r="J1" s="352"/>
      <c r="K1" s="352"/>
    </row>
    <row r="2" spans="1:11" ht="12" customHeight="1"/>
    <row r="3" spans="1:11">
      <c r="A3" s="354" t="s">
        <v>190</v>
      </c>
      <c r="B3" s="354"/>
      <c r="C3" s="354"/>
      <c r="D3" s="354"/>
      <c r="E3" s="354"/>
      <c r="F3" s="354"/>
      <c r="G3" s="354"/>
      <c r="H3" s="354"/>
      <c r="I3" s="354"/>
      <c r="J3" s="354"/>
      <c r="K3" s="354"/>
    </row>
    <row r="4" spans="1:11" ht="22.5" customHeight="1">
      <c r="A4" s="356" t="s">
        <v>269</v>
      </c>
      <c r="B4" s="356"/>
      <c r="C4" s="356"/>
      <c r="D4" s="356"/>
      <c r="E4" s="356"/>
      <c r="F4" s="356"/>
      <c r="G4" s="356"/>
      <c r="H4" s="356"/>
      <c r="I4" s="356"/>
      <c r="J4" s="356"/>
      <c r="K4" s="356"/>
    </row>
    <row r="5" spans="1:11" ht="18" customHeight="1">
      <c r="A5" s="353" t="s">
        <v>309</v>
      </c>
      <c r="B5" s="353" t="s">
        <v>264</v>
      </c>
      <c r="C5" s="353" t="s">
        <v>310</v>
      </c>
      <c r="D5" s="353" t="s">
        <v>128</v>
      </c>
      <c r="E5" s="353" t="s">
        <v>265</v>
      </c>
      <c r="F5" s="372" t="s">
        <v>129</v>
      </c>
      <c r="G5" s="373"/>
      <c r="H5" s="373"/>
      <c r="I5" s="373"/>
      <c r="J5" s="374"/>
      <c r="K5" s="353" t="s">
        <v>127</v>
      </c>
    </row>
    <row r="6" spans="1:11">
      <c r="A6" s="353"/>
      <c r="B6" s="353"/>
      <c r="C6" s="353"/>
      <c r="D6" s="353"/>
      <c r="E6" s="353"/>
      <c r="F6" s="375"/>
      <c r="G6" s="376"/>
      <c r="H6" s="376"/>
      <c r="I6" s="376"/>
      <c r="J6" s="377"/>
      <c r="K6" s="353"/>
    </row>
    <row r="7" spans="1:11" ht="52.5" customHeight="1">
      <c r="A7" s="353"/>
      <c r="B7" s="353"/>
      <c r="C7" s="353"/>
      <c r="D7" s="353"/>
      <c r="E7" s="353"/>
      <c r="F7" s="172">
        <v>2015</v>
      </c>
      <c r="G7" s="172">
        <v>2016</v>
      </c>
      <c r="H7" s="172">
        <v>2017</v>
      </c>
      <c r="I7" s="172">
        <v>2018</v>
      </c>
      <c r="J7" s="172">
        <v>2019</v>
      </c>
      <c r="K7" s="353"/>
    </row>
    <row r="8" spans="1:11" ht="63">
      <c r="A8" s="188" t="s">
        <v>103</v>
      </c>
      <c r="B8" s="181" t="s">
        <v>125</v>
      </c>
      <c r="C8" s="188" t="s">
        <v>312</v>
      </c>
      <c r="D8" s="188"/>
      <c r="E8" s="256">
        <f ca="1">'Приложение1 '!E34</f>
        <v>18368</v>
      </c>
      <c r="F8" s="256">
        <f ca="1">'Приложение1 '!F34</f>
        <v>2780</v>
      </c>
      <c r="G8" s="256">
        <f ca="1">'Приложение1 '!G34</f>
        <v>3897</v>
      </c>
      <c r="H8" s="256">
        <f ca="1">'Приложение1 '!H34</f>
        <v>3897</v>
      </c>
      <c r="I8" s="256">
        <f ca="1">'Приложение1 '!I34</f>
        <v>3897</v>
      </c>
      <c r="J8" s="256">
        <f ca="1">'Приложение1 '!J34</f>
        <v>3897</v>
      </c>
      <c r="K8" s="192" t="s">
        <v>85</v>
      </c>
    </row>
    <row r="9" spans="1:11" ht="63">
      <c r="A9" s="382" t="s">
        <v>91</v>
      </c>
      <c r="B9" s="388" t="s">
        <v>104</v>
      </c>
      <c r="C9" s="188" t="s">
        <v>312</v>
      </c>
      <c r="D9" s="192"/>
      <c r="E9" s="256">
        <f ca="1">'Приложение1 '!E35</f>
        <v>915</v>
      </c>
      <c r="F9" s="266">
        <f ca="1">'Приложение1 '!F35</f>
        <v>183</v>
      </c>
      <c r="G9" s="266">
        <f ca="1">'Приложение1 '!G35</f>
        <v>183</v>
      </c>
      <c r="H9" s="266">
        <f ca="1">'Приложение1 '!H35</f>
        <v>183</v>
      </c>
      <c r="I9" s="266">
        <f ca="1">'Приложение1 '!I35</f>
        <v>183</v>
      </c>
      <c r="J9" s="266">
        <f ca="1">'Приложение1 '!J35</f>
        <v>183</v>
      </c>
      <c r="K9" s="188" t="s">
        <v>243</v>
      </c>
    </row>
    <row r="10" spans="1:11" ht="31.5">
      <c r="A10" s="382"/>
      <c r="B10" s="388"/>
      <c r="C10" s="192" t="s">
        <v>87</v>
      </c>
      <c r="D10" s="254"/>
      <c r="E10" s="256">
        <f ca="1">'Приложение1 '!E36</f>
        <v>327.39999999999998</v>
      </c>
      <c r="F10" s="256">
        <f ca="1">'Приложение1 '!F36</f>
        <v>225</v>
      </c>
      <c r="G10" s="256">
        <f ca="1">'Приложение1 '!G36</f>
        <v>102.4</v>
      </c>
      <c r="H10" s="256">
        <f ca="1">'Приложение1 '!H36</f>
        <v>0</v>
      </c>
      <c r="I10" s="256">
        <f ca="1">'Приложение1 '!I36</f>
        <v>0</v>
      </c>
      <c r="J10" s="256">
        <f ca="1">'Приложение1 '!J36</f>
        <v>0</v>
      </c>
      <c r="K10" s="370" t="s">
        <v>85</v>
      </c>
    </row>
    <row r="11" spans="1:11" ht="63">
      <c r="A11" s="255" t="s">
        <v>251</v>
      </c>
      <c r="B11" s="181" t="s">
        <v>256</v>
      </c>
      <c r="C11" s="188" t="s">
        <v>312</v>
      </c>
      <c r="D11" s="261"/>
      <c r="E11" s="256">
        <f ca="1">'Приложение1 '!E37</f>
        <v>4000</v>
      </c>
      <c r="F11" s="262">
        <f ca="1">'Приложение1 '!F37</f>
        <v>2000</v>
      </c>
      <c r="G11" s="262">
        <f ca="1">'Приложение1 '!G37</f>
        <v>500</v>
      </c>
      <c r="H11" s="262">
        <f ca="1">'Приложение1 '!H37</f>
        <v>500</v>
      </c>
      <c r="I11" s="262">
        <f ca="1">'Приложение1 '!I37</f>
        <v>500</v>
      </c>
      <c r="J11" s="262">
        <f ca="1">'Приложение1 '!J37</f>
        <v>500</v>
      </c>
      <c r="K11" s="371"/>
    </row>
    <row r="12" spans="1:11" ht="18.75" customHeight="1">
      <c r="A12" s="370"/>
      <c r="B12" s="422" t="s">
        <v>232</v>
      </c>
      <c r="C12" s="422"/>
      <c r="D12" s="422"/>
      <c r="E12" s="267">
        <f t="shared" ref="E12:J12" si="0">SUM(E8:E11)</f>
        <v>23610.400000000001</v>
      </c>
      <c r="F12" s="267">
        <f t="shared" si="0"/>
        <v>5188</v>
      </c>
      <c r="G12" s="267">
        <f t="shared" si="0"/>
        <v>4682.3999999999996</v>
      </c>
      <c r="H12" s="267">
        <f t="shared" si="0"/>
        <v>4580</v>
      </c>
      <c r="I12" s="267">
        <f t="shared" si="0"/>
        <v>4580</v>
      </c>
      <c r="J12" s="267">
        <f t="shared" si="0"/>
        <v>4580</v>
      </c>
      <c r="K12" s="188" t="s">
        <v>85</v>
      </c>
    </row>
    <row r="13" spans="1:11" ht="18.75" customHeight="1">
      <c r="A13" s="381"/>
      <c r="B13" s="389" t="s">
        <v>87</v>
      </c>
      <c r="C13" s="389"/>
      <c r="D13" s="389"/>
      <c r="E13" s="256">
        <f t="shared" ref="E13:J13" si="1">E10</f>
        <v>327.39999999999998</v>
      </c>
      <c r="F13" s="256">
        <f t="shared" si="1"/>
        <v>225</v>
      </c>
      <c r="G13" s="256">
        <f t="shared" si="1"/>
        <v>102.4</v>
      </c>
      <c r="H13" s="256">
        <f t="shared" si="1"/>
        <v>0</v>
      </c>
      <c r="I13" s="256">
        <f t="shared" si="1"/>
        <v>0</v>
      </c>
      <c r="J13" s="256">
        <f t="shared" si="1"/>
        <v>0</v>
      </c>
      <c r="K13" s="382"/>
    </row>
    <row r="14" spans="1:11">
      <c r="A14" s="381"/>
      <c r="B14" s="495" t="s">
        <v>312</v>
      </c>
      <c r="C14" s="496"/>
      <c r="D14" s="497"/>
      <c r="E14" s="363">
        <f t="shared" ref="E14:J14" si="2">SUM(E11+E9+E8)</f>
        <v>23283</v>
      </c>
      <c r="F14" s="363">
        <f t="shared" si="2"/>
        <v>4963</v>
      </c>
      <c r="G14" s="363">
        <f t="shared" si="2"/>
        <v>4580</v>
      </c>
      <c r="H14" s="363">
        <f t="shared" si="2"/>
        <v>4580</v>
      </c>
      <c r="I14" s="363">
        <f t="shared" si="2"/>
        <v>4580</v>
      </c>
      <c r="J14" s="363">
        <f t="shared" si="2"/>
        <v>4580</v>
      </c>
      <c r="K14" s="382"/>
    </row>
    <row r="15" spans="1:11">
      <c r="A15" s="371"/>
      <c r="B15" s="498"/>
      <c r="C15" s="499"/>
      <c r="D15" s="500"/>
      <c r="E15" s="364"/>
      <c r="F15" s="364"/>
      <c r="G15" s="364"/>
      <c r="H15" s="364"/>
      <c r="I15" s="364"/>
      <c r="J15" s="364"/>
      <c r="K15" s="382"/>
    </row>
  </sheetData>
  <mergeCells count="24">
    <mergeCell ref="K13:K15"/>
    <mergeCell ref="B9:B10"/>
    <mergeCell ref="I14:I15"/>
    <mergeCell ref="F14:F15"/>
    <mergeCell ref="G14:G15"/>
    <mergeCell ref="H14:H15"/>
    <mergeCell ref="K10:K11"/>
    <mergeCell ref="A9:A10"/>
    <mergeCell ref="J14:J15"/>
    <mergeCell ref="C5:C7"/>
    <mergeCell ref="D5:D7"/>
    <mergeCell ref="B13:D13"/>
    <mergeCell ref="B12:D12"/>
    <mergeCell ref="B14:D15"/>
    <mergeCell ref="E14:E15"/>
    <mergeCell ref="A12:A15"/>
    <mergeCell ref="F1:K1"/>
    <mergeCell ref="A3:K3"/>
    <mergeCell ref="A4:K4"/>
    <mergeCell ref="A5:A7"/>
    <mergeCell ref="B5:B7"/>
    <mergeCell ref="E5:E7"/>
    <mergeCell ref="F5:J6"/>
    <mergeCell ref="K5:K7"/>
  </mergeCells>
  <phoneticPr fontId="23" type="noConversion"/>
  <printOptions horizontalCentered="1"/>
  <pageMargins left="0.70866141732283472" right="0.31496062992125984" top="0.48" bottom="0.22" header="0.11811023622047245" footer="0.11811023622047245"/>
  <pageSetup paperSize="9" scale="73" fitToHeight="4" orientation="landscape" r:id="rId1"/>
  <headerFooter alignWithMargins="0"/>
</worksheet>
</file>

<file path=xl/worksheets/sheet22.xml><?xml version="1.0" encoding="utf-8"?>
<worksheet xmlns="http://schemas.openxmlformats.org/spreadsheetml/2006/main" xmlns:r="http://schemas.openxmlformats.org/officeDocument/2006/relationships">
  <dimension ref="A1:P8"/>
  <sheetViews>
    <sheetView workbookViewId="0">
      <selection activeCell="A4" sqref="A4:IV4"/>
    </sheetView>
  </sheetViews>
  <sheetFormatPr defaultColWidth="8" defaultRowHeight="15.75"/>
  <cols>
    <col min="1" max="1" width="5.125" style="231" customWidth="1"/>
    <col min="2" max="2" width="31.875" style="231" customWidth="1"/>
    <col min="3" max="3" width="37.5" style="231" customWidth="1"/>
    <col min="4" max="4" width="8" style="231"/>
    <col min="5" max="5" width="13.75" style="231" customWidth="1"/>
    <col min="6" max="7" width="7.25" style="231" customWidth="1"/>
    <col min="8" max="8" width="7" style="231" customWidth="1"/>
    <col min="9" max="9" width="7.375" style="231" customWidth="1"/>
    <col min="10" max="10" width="7.25" style="231" customWidth="1"/>
    <col min="11" max="16384" width="8" style="231"/>
  </cols>
  <sheetData>
    <row r="1" spans="1:16" s="3" customFormat="1" ht="71.25" customHeight="1">
      <c r="A1" s="2"/>
      <c r="B1" s="19"/>
      <c r="C1" s="2"/>
      <c r="D1" s="2"/>
      <c r="E1" s="2"/>
      <c r="F1" s="352" t="s">
        <v>191</v>
      </c>
      <c r="G1" s="352"/>
      <c r="H1" s="352"/>
      <c r="I1" s="352"/>
      <c r="J1" s="352"/>
      <c r="K1" s="270"/>
      <c r="L1" s="270"/>
      <c r="M1" s="270"/>
    </row>
    <row r="2" spans="1:16" s="3" customFormat="1">
      <c r="A2" s="288" t="s">
        <v>192</v>
      </c>
      <c r="B2" s="288"/>
      <c r="C2" s="288"/>
      <c r="D2" s="288"/>
      <c r="E2" s="288"/>
      <c r="F2" s="288"/>
      <c r="G2" s="288"/>
      <c r="H2" s="288"/>
      <c r="I2" s="288"/>
      <c r="J2" s="288"/>
    </row>
    <row r="3" spans="1:16" s="3" customFormat="1" ht="15.75" customHeight="1">
      <c r="A3" s="430" t="s">
        <v>99</v>
      </c>
      <c r="B3" s="430"/>
      <c r="C3" s="430"/>
      <c r="D3" s="430"/>
      <c r="E3" s="430"/>
      <c r="F3" s="430"/>
      <c r="G3" s="430"/>
      <c r="H3" s="430"/>
      <c r="I3" s="430"/>
      <c r="J3" s="430"/>
      <c r="K3" s="206"/>
      <c r="L3" s="206"/>
      <c r="M3" s="206"/>
      <c r="N3" s="2"/>
      <c r="O3" s="2"/>
      <c r="P3" s="2"/>
    </row>
    <row r="4" spans="1:16" s="3" customFormat="1" ht="12" customHeight="1">
      <c r="A4" s="206"/>
      <c r="B4" s="206"/>
      <c r="C4" s="206"/>
      <c r="D4" s="206"/>
      <c r="E4" s="206"/>
      <c r="F4" s="206"/>
      <c r="G4" s="206"/>
      <c r="H4" s="206"/>
      <c r="I4" s="206"/>
      <c r="J4" s="206"/>
      <c r="K4" s="206"/>
      <c r="L4" s="206"/>
      <c r="M4" s="206"/>
      <c r="N4" s="2"/>
      <c r="O4" s="2"/>
      <c r="P4" s="2"/>
    </row>
    <row r="5" spans="1:16" ht="81.75" customHeight="1">
      <c r="A5" s="471" t="s">
        <v>309</v>
      </c>
      <c r="B5" s="471" t="s">
        <v>133</v>
      </c>
      <c r="C5" s="471" t="s">
        <v>205</v>
      </c>
      <c r="D5" s="471" t="s">
        <v>208</v>
      </c>
      <c r="E5" s="471" t="s">
        <v>206</v>
      </c>
      <c r="F5" s="474" t="s">
        <v>207</v>
      </c>
      <c r="G5" s="475"/>
      <c r="H5" s="475"/>
      <c r="I5" s="475"/>
      <c r="J5" s="476"/>
    </row>
    <row r="6" spans="1:16" ht="18.75" customHeight="1">
      <c r="A6" s="472"/>
      <c r="B6" s="472"/>
      <c r="C6" s="472"/>
      <c r="D6" s="472"/>
      <c r="E6" s="472"/>
      <c r="F6" s="471" t="s">
        <v>134</v>
      </c>
      <c r="G6" s="471" t="s">
        <v>135</v>
      </c>
      <c r="H6" s="471" t="s">
        <v>136</v>
      </c>
      <c r="I6" s="471" t="s">
        <v>137</v>
      </c>
      <c r="J6" s="471" t="s">
        <v>138</v>
      </c>
    </row>
    <row r="7" spans="1:16" ht="65.25" customHeight="1">
      <c r="A7" s="473"/>
      <c r="B7" s="473"/>
      <c r="C7" s="473"/>
      <c r="D7" s="473"/>
      <c r="E7" s="473"/>
      <c r="F7" s="473"/>
      <c r="G7" s="473"/>
      <c r="H7" s="473"/>
      <c r="I7" s="473"/>
      <c r="J7" s="473"/>
    </row>
    <row r="8" spans="1:16" ht="69" customHeight="1">
      <c r="A8" s="236" t="s">
        <v>203</v>
      </c>
      <c r="B8" s="233" t="str">
        <f ca="1">'Приложение1 '!$B$35</f>
        <v xml:space="preserve">Создание запасов средств индивидуальной защиты, используемых в целях гражданской  обороны </v>
      </c>
      <c r="C8" s="234" t="s">
        <v>239</v>
      </c>
      <c r="D8" s="235" t="s">
        <v>86</v>
      </c>
      <c r="E8" s="235">
        <v>40</v>
      </c>
      <c r="F8" s="235">
        <v>45</v>
      </c>
      <c r="G8" s="235">
        <v>50</v>
      </c>
      <c r="H8" s="235">
        <v>55</v>
      </c>
      <c r="I8" s="235">
        <v>60</v>
      </c>
      <c r="J8" s="235">
        <v>65</v>
      </c>
    </row>
  </sheetData>
  <mergeCells count="14">
    <mergeCell ref="E5:E7"/>
    <mergeCell ref="I6:I7"/>
    <mergeCell ref="A5:A7"/>
    <mergeCell ref="B5:B7"/>
    <mergeCell ref="F5:J5"/>
    <mergeCell ref="J6:J7"/>
    <mergeCell ref="F6:F7"/>
    <mergeCell ref="G6:G7"/>
    <mergeCell ref="F1:J1"/>
    <mergeCell ref="A3:J3"/>
    <mergeCell ref="A2:J2"/>
    <mergeCell ref="H6:H7"/>
    <mergeCell ref="C5:C7"/>
    <mergeCell ref="D5:D7"/>
  </mergeCells>
  <phoneticPr fontId="2" type="noConversion"/>
  <pageMargins left="0.27" right="0.33" top="0.36" bottom="0.28000000000000003" header="0.3" footer="0.3"/>
  <pageSetup paperSize="9" orientation="landscape" horizontalDpi="0" verticalDpi="0" r:id="rId1"/>
  <headerFooter alignWithMargins="0"/>
</worksheet>
</file>

<file path=xl/worksheets/sheet23.xml><?xml version="1.0" encoding="utf-8"?>
<worksheet xmlns="http://schemas.openxmlformats.org/spreadsheetml/2006/main" xmlns:r="http://schemas.openxmlformats.org/officeDocument/2006/relationships">
  <dimension ref="A1:P5"/>
  <sheetViews>
    <sheetView workbookViewId="0">
      <selection activeCell="A2" sqref="A2:IV2"/>
    </sheetView>
  </sheetViews>
  <sheetFormatPr defaultColWidth="8" defaultRowHeight="15"/>
  <cols>
    <col min="1" max="1" width="6.375" style="249" customWidth="1"/>
    <col min="2" max="2" width="24.875" style="243" customWidth="1"/>
    <col min="3" max="3" width="39.25" style="243" customWidth="1"/>
    <col min="4" max="4" width="35.25" style="243" customWidth="1"/>
    <col min="5" max="5" width="15.625" style="250" customWidth="1"/>
    <col min="6" max="16384" width="8" style="243"/>
  </cols>
  <sheetData>
    <row r="1" spans="1:16" s="241" customFormat="1" ht="55.5" customHeight="1">
      <c r="A1" s="238"/>
      <c r="B1" s="238"/>
      <c r="C1" s="239"/>
      <c r="D1" s="463" t="s">
        <v>193</v>
      </c>
      <c r="E1" s="463"/>
      <c r="F1" s="240"/>
      <c r="G1" s="240"/>
      <c r="H1" s="240"/>
      <c r="I1" s="240"/>
      <c r="J1" s="240"/>
      <c r="K1" s="240"/>
      <c r="L1" s="240"/>
      <c r="M1" s="240"/>
    </row>
    <row r="2" spans="1:16" s="241" customFormat="1" ht="12" customHeight="1">
      <c r="A2" s="277"/>
      <c r="B2" s="277"/>
      <c r="C2" s="277"/>
      <c r="D2" s="277"/>
      <c r="E2" s="277"/>
      <c r="F2" s="277"/>
      <c r="G2" s="277"/>
      <c r="H2" s="277"/>
      <c r="I2" s="277"/>
      <c r="J2" s="277"/>
      <c r="K2" s="277"/>
      <c r="L2" s="277"/>
      <c r="M2" s="277"/>
      <c r="N2" s="242"/>
      <c r="O2" s="242"/>
      <c r="P2" s="242"/>
    </row>
    <row r="3" spans="1:16" ht="39" customHeight="1">
      <c r="A3" s="464" t="s">
        <v>194</v>
      </c>
      <c r="B3" s="464"/>
      <c r="C3" s="464"/>
      <c r="D3" s="464"/>
      <c r="E3" s="464"/>
    </row>
    <row r="4" spans="1:16" s="245" customFormat="1" ht="69" customHeight="1">
      <c r="A4" s="244" t="s">
        <v>212</v>
      </c>
      <c r="B4" s="244" t="s">
        <v>213</v>
      </c>
      <c r="C4" s="244" t="s">
        <v>214</v>
      </c>
      <c r="D4" s="244" t="s">
        <v>215</v>
      </c>
      <c r="E4" s="244" t="s">
        <v>216</v>
      </c>
    </row>
    <row r="5" spans="1:16" ht="354.75" customHeight="1">
      <c r="A5" s="248" t="s">
        <v>217</v>
      </c>
      <c r="B5" s="247" t="str">
        <f ca="1">'Приложение 2'!$C$19</f>
        <v>Показатель 1: Уровень обеспеченности имуществом гражданской обороны по сравнению с нормами</v>
      </c>
      <c r="C5" s="221" t="s">
        <v>290</v>
      </c>
      <c r="D5" s="179" t="s">
        <v>297</v>
      </c>
      <c r="E5" s="246" t="s">
        <v>219</v>
      </c>
    </row>
  </sheetData>
  <mergeCells count="2">
    <mergeCell ref="D1:E1"/>
    <mergeCell ref="A3:E3"/>
  </mergeCells>
  <phoneticPr fontId="27" type="noConversion"/>
  <pageMargins left="0.7" right="0.7" top="0.28999999999999998" bottom="0.28000000000000003" header="0.28999999999999998" footer="0.3"/>
  <pageSetup paperSize="9" orientation="landscape" horizontalDpi="0" verticalDpi="0" r:id="rId1"/>
  <headerFooter alignWithMargins="0"/>
</worksheet>
</file>

<file path=xl/worksheets/sheet3.xml><?xml version="1.0" encoding="utf-8"?>
<worksheet xmlns="http://schemas.openxmlformats.org/spreadsheetml/2006/main" xmlns:r="http://schemas.openxmlformats.org/officeDocument/2006/relationships">
  <dimension ref="A1:J33"/>
  <sheetViews>
    <sheetView tabSelected="1" workbookViewId="0">
      <selection activeCell="A9" sqref="A9:A12"/>
    </sheetView>
  </sheetViews>
  <sheetFormatPr defaultRowHeight="15.75"/>
  <cols>
    <col min="1" max="1" width="33.125" style="29" customWidth="1"/>
    <col min="2" max="2" width="11" style="29" customWidth="1"/>
    <col min="3" max="3" width="8.125" style="29" customWidth="1"/>
    <col min="4" max="4" width="7.625" style="29" customWidth="1"/>
    <col min="5" max="5" width="8.375" style="29" customWidth="1"/>
    <col min="6" max="6" width="8.125" style="29" customWidth="1"/>
    <col min="7" max="7" width="7.625" style="29" customWidth="1"/>
    <col min="8" max="16384" width="9" style="29"/>
  </cols>
  <sheetData>
    <row r="1" spans="1:10" ht="42" customHeight="1">
      <c r="A1" s="25"/>
      <c r="B1" s="28"/>
      <c r="C1" s="348" t="s">
        <v>109</v>
      </c>
      <c r="D1" s="348"/>
      <c r="E1" s="348"/>
      <c r="F1" s="348"/>
      <c r="G1" s="348"/>
    </row>
    <row r="2" spans="1:10" ht="15.75" customHeight="1">
      <c r="A2" s="30"/>
    </row>
    <row r="3" spans="1:10" ht="32.25" customHeight="1">
      <c r="A3" s="350" t="s">
        <v>223</v>
      </c>
      <c r="B3" s="350"/>
      <c r="C3" s="350"/>
      <c r="D3" s="350"/>
      <c r="E3" s="350"/>
      <c r="F3" s="350"/>
      <c r="G3" s="350"/>
    </row>
    <row r="4" spans="1:10">
      <c r="A4" s="288" t="s">
        <v>240</v>
      </c>
      <c r="B4" s="288"/>
      <c r="C4" s="288"/>
      <c r="D4" s="288"/>
      <c r="E4" s="288"/>
      <c r="F4" s="288"/>
      <c r="G4" s="288"/>
    </row>
    <row r="5" spans="1:10" ht="11.25" customHeight="1">
      <c r="A5" s="349" t="s">
        <v>222</v>
      </c>
      <c r="B5" s="349"/>
      <c r="C5" s="349"/>
      <c r="D5" s="349"/>
      <c r="E5" s="349"/>
      <c r="F5" s="349"/>
      <c r="G5" s="349"/>
      <c r="H5" s="2"/>
      <c r="I5" s="2"/>
      <c r="J5" s="2"/>
    </row>
    <row r="6" spans="1:10" ht="65.25" customHeight="1">
      <c r="A6" s="179" t="s">
        <v>244</v>
      </c>
      <c r="B6" s="343" t="s">
        <v>270</v>
      </c>
      <c r="C6" s="343"/>
      <c r="D6" s="343"/>
      <c r="E6" s="343"/>
      <c r="F6" s="343"/>
      <c r="G6" s="343"/>
    </row>
    <row r="7" spans="1:10" ht="41.25" customHeight="1">
      <c r="A7" s="180" t="s">
        <v>107</v>
      </c>
      <c r="B7" s="351" t="s">
        <v>131</v>
      </c>
      <c r="C7" s="351"/>
      <c r="D7" s="351"/>
      <c r="E7" s="351"/>
      <c r="F7" s="351"/>
      <c r="G7" s="351"/>
    </row>
    <row r="8" spans="1:10" ht="57.75" hidden="1" customHeight="1">
      <c r="A8" s="257" t="s">
        <v>81</v>
      </c>
      <c r="B8" s="176"/>
      <c r="C8" s="176"/>
      <c r="D8" s="176"/>
      <c r="E8" s="176"/>
      <c r="F8" s="176"/>
      <c r="G8" s="176"/>
    </row>
    <row r="9" spans="1:10" ht="61.5" customHeight="1">
      <c r="A9" s="345" t="s">
        <v>81</v>
      </c>
      <c r="B9" s="340" t="str">
        <f ca="1">'Паспорт  1'!$B$6</f>
        <v>Повышение уровня защиты населения района от чрезвычайных ситуаций и защищенности опасных объектов от угроз природного и техногенного характера</v>
      </c>
      <c r="C9" s="341"/>
      <c r="D9" s="341"/>
      <c r="E9" s="341"/>
      <c r="F9" s="341"/>
      <c r="G9" s="342"/>
    </row>
    <row r="10" spans="1:10" ht="59.25" customHeight="1">
      <c r="A10" s="345"/>
      <c r="B10" s="340" t="str">
        <f ca="1">'Паспорт  2'!$B$6</f>
        <v>Повышение уровня реагирования экстренных оперативных служб при происшествиях на территории района</v>
      </c>
      <c r="C10" s="341"/>
      <c r="D10" s="341"/>
      <c r="E10" s="341"/>
      <c r="F10" s="341"/>
      <c r="G10" s="342"/>
    </row>
    <row r="11" spans="1:10" ht="51" customHeight="1">
      <c r="A11" s="345"/>
      <c r="B11" s="340" t="str">
        <f ca="1">'Паспорт  3'!$B$6</f>
        <v>Повышение уровня пожарной безопасности населенных пунктов и объектов, находящихся на территории района</v>
      </c>
      <c r="C11" s="341"/>
      <c r="D11" s="341"/>
      <c r="E11" s="341"/>
      <c r="F11" s="341"/>
      <c r="G11" s="342"/>
    </row>
    <row r="12" spans="1:10" ht="57" customHeight="1">
      <c r="A12" s="346"/>
      <c r="B12" s="340" t="str">
        <f ca="1">'Паспорт  4'!$B$6</f>
        <v>Создание и содержание имущества в учреждениях, подведомственных администрации района</v>
      </c>
      <c r="C12" s="341"/>
      <c r="D12" s="341"/>
      <c r="E12" s="341"/>
      <c r="F12" s="341"/>
      <c r="G12" s="342"/>
    </row>
    <row r="13" spans="1:10" ht="36.75" customHeight="1">
      <c r="A13" s="179" t="s">
        <v>258</v>
      </c>
      <c r="B13" s="343" t="s">
        <v>132</v>
      </c>
      <c r="C13" s="343"/>
      <c r="D13" s="343"/>
      <c r="E13" s="343"/>
      <c r="F13" s="343"/>
      <c r="G13" s="343"/>
    </row>
    <row r="14" spans="1:10" ht="31.5">
      <c r="A14" s="179" t="s">
        <v>51</v>
      </c>
      <c r="B14" s="347" t="s">
        <v>224</v>
      </c>
      <c r="C14" s="347"/>
      <c r="D14" s="347"/>
      <c r="E14" s="347"/>
      <c r="F14" s="347"/>
      <c r="G14" s="347"/>
    </row>
    <row r="15" spans="1:10" ht="63" customHeight="1">
      <c r="A15" s="179" t="s">
        <v>259</v>
      </c>
      <c r="B15" s="343" t="s">
        <v>90</v>
      </c>
      <c r="C15" s="343"/>
      <c r="D15" s="343"/>
      <c r="E15" s="343"/>
      <c r="F15" s="343"/>
      <c r="G15" s="343"/>
    </row>
    <row r="16" spans="1:10" ht="63.75" customHeight="1">
      <c r="A16" s="344" t="s">
        <v>110</v>
      </c>
      <c r="B16" s="340" t="s">
        <v>225</v>
      </c>
      <c r="C16" s="341"/>
      <c r="D16" s="341"/>
      <c r="E16" s="341"/>
      <c r="F16" s="341"/>
      <c r="G16" s="342"/>
    </row>
    <row r="17" spans="1:7" ht="48.75" customHeight="1">
      <c r="A17" s="345"/>
      <c r="B17" s="340" t="s">
        <v>226</v>
      </c>
      <c r="C17" s="341"/>
      <c r="D17" s="341"/>
      <c r="E17" s="341"/>
      <c r="F17" s="341"/>
      <c r="G17" s="342"/>
    </row>
    <row r="18" spans="1:7" ht="49.5" customHeight="1">
      <c r="A18" s="345"/>
      <c r="B18" s="340" t="s">
        <v>268</v>
      </c>
      <c r="C18" s="341"/>
      <c r="D18" s="341"/>
      <c r="E18" s="341"/>
      <c r="F18" s="341"/>
      <c r="G18" s="342"/>
    </row>
    <row r="19" spans="1:7" s="25" customFormat="1" ht="43.5" customHeight="1">
      <c r="A19" s="346"/>
      <c r="B19" s="340" t="s">
        <v>227</v>
      </c>
      <c r="C19" s="341"/>
      <c r="D19" s="341"/>
      <c r="E19" s="341"/>
      <c r="F19" s="341"/>
      <c r="G19" s="342"/>
    </row>
    <row r="20" spans="1:7" s="25" customFormat="1" ht="31.5">
      <c r="A20" s="180" t="s">
        <v>260</v>
      </c>
      <c r="B20" s="176" t="s">
        <v>130</v>
      </c>
      <c r="C20" s="176" t="s">
        <v>82</v>
      </c>
      <c r="D20" s="176" t="s">
        <v>83</v>
      </c>
      <c r="E20" s="176" t="s">
        <v>84</v>
      </c>
      <c r="F20" s="178" t="s">
        <v>88</v>
      </c>
      <c r="G20" s="178" t="s">
        <v>89</v>
      </c>
    </row>
    <row r="21" spans="1:7" s="25" customFormat="1">
      <c r="A21" s="180" t="s">
        <v>228</v>
      </c>
      <c r="B21" s="173">
        <f ca="1">'Приложение1 '!$E$41</f>
        <v>187972.8</v>
      </c>
      <c r="C21" s="173">
        <f ca="1">'Приложение1 '!$F$41</f>
        <v>35327.699999999997</v>
      </c>
      <c r="D21" s="173">
        <f ca="1">'Приложение1 '!$G$41</f>
        <v>36438.300000000003</v>
      </c>
      <c r="E21" s="173">
        <f ca="1">'Приложение1 '!$H$41</f>
        <v>37994.100000000006</v>
      </c>
      <c r="F21" s="173">
        <f ca="1">'Приложение1 '!$I$41</f>
        <v>39719.5</v>
      </c>
      <c r="G21" s="173">
        <f ca="1">'Приложение1 '!$J$41</f>
        <v>38493.199999999997</v>
      </c>
    </row>
    <row r="22" spans="1:7" s="25" customFormat="1" ht="31.5">
      <c r="A22" s="177" t="s">
        <v>229</v>
      </c>
      <c r="B22" s="173">
        <f ca="1">'Приложение1 '!$E$43</f>
        <v>74648.399999999994</v>
      </c>
      <c r="C22" s="173">
        <f ca="1">'Приложение1 '!$F$43</f>
        <v>15003.199999999999</v>
      </c>
      <c r="D22" s="173">
        <f ca="1">'Приложение1 '!$G$43</f>
        <v>15016.9</v>
      </c>
      <c r="E22" s="173">
        <f ca="1">'Приложение1 '!$H$43</f>
        <v>15436.1</v>
      </c>
      <c r="F22" s="173">
        <f ca="1">'Приложение1 '!$I$43</f>
        <v>15878</v>
      </c>
      <c r="G22" s="173">
        <f ca="1">'Приложение1 '!$J$43</f>
        <v>13314.199999999999</v>
      </c>
    </row>
    <row r="23" spans="1:7" s="25" customFormat="1">
      <c r="A23" s="177" t="s">
        <v>112</v>
      </c>
      <c r="B23" s="173">
        <v>0</v>
      </c>
      <c r="C23" s="173">
        <v>0</v>
      </c>
      <c r="D23" s="173">
        <v>0</v>
      </c>
      <c r="E23" s="173">
        <v>0</v>
      </c>
      <c r="F23" s="173">
        <v>0</v>
      </c>
      <c r="G23" s="173">
        <v>0</v>
      </c>
    </row>
    <row r="24" spans="1:7" s="25" customFormat="1" ht="31.5">
      <c r="A24" s="177" t="s">
        <v>113</v>
      </c>
      <c r="B24" s="173">
        <f ca="1">'Приложение1 '!$E$44</f>
        <v>10000</v>
      </c>
      <c r="C24" s="173">
        <f ca="1">'Приложение1 '!$F$44</f>
        <v>2000</v>
      </c>
      <c r="D24" s="173">
        <f ca="1">'Приложение1 '!$G$44</f>
        <v>2000</v>
      </c>
      <c r="E24" s="173">
        <f ca="1">'Приложение1 '!$H$44</f>
        <v>2000</v>
      </c>
      <c r="F24" s="173">
        <f ca="1">'Приложение1 '!$I$44</f>
        <v>2000</v>
      </c>
      <c r="G24" s="173">
        <f ca="1">'Приложение1 '!$J$44</f>
        <v>2000</v>
      </c>
    </row>
    <row r="25" spans="1:7" ht="25.5" customHeight="1">
      <c r="A25" s="177" t="s">
        <v>284</v>
      </c>
      <c r="B25" s="173">
        <f ca="1">'Приложение1 '!$E$42</f>
        <v>103324.4</v>
      </c>
      <c r="C25" s="173">
        <f ca="1">'Приложение1 '!$F$42</f>
        <v>18324.5</v>
      </c>
      <c r="D25" s="173">
        <f ca="1">'Приложение1 '!$G$42</f>
        <v>19421.400000000001</v>
      </c>
      <c r="E25" s="173">
        <f ca="1">'Приложение1 '!$H$42</f>
        <v>20558</v>
      </c>
      <c r="F25" s="173">
        <f ca="1">'Приложение1 '!$I$42</f>
        <v>21841.5</v>
      </c>
      <c r="G25" s="173">
        <f ca="1">'Приложение1 '!$J$42</f>
        <v>23179</v>
      </c>
    </row>
    <row r="26" spans="1:7" ht="69.75" customHeight="1">
      <c r="A26" s="344" t="s">
        <v>108</v>
      </c>
      <c r="B26" s="343" t="s">
        <v>299</v>
      </c>
      <c r="C26" s="343"/>
      <c r="D26" s="343"/>
      <c r="E26" s="343"/>
      <c r="F26" s="343"/>
      <c r="G26" s="343"/>
    </row>
    <row r="27" spans="1:7" ht="51" customHeight="1">
      <c r="A27" s="345"/>
      <c r="B27" s="343" t="s">
        <v>301</v>
      </c>
      <c r="C27" s="343"/>
      <c r="D27" s="343"/>
      <c r="E27" s="343"/>
      <c r="F27" s="343"/>
      <c r="G27" s="343"/>
    </row>
    <row r="28" spans="1:7" ht="61.5" customHeight="1">
      <c r="A28" s="345"/>
      <c r="B28" s="343" t="s">
        <v>302</v>
      </c>
      <c r="C28" s="343"/>
      <c r="D28" s="343"/>
      <c r="E28" s="343"/>
      <c r="F28" s="343"/>
      <c r="G28" s="343"/>
    </row>
    <row r="29" spans="1:7" ht="63" customHeight="1">
      <c r="A29" s="345"/>
      <c r="B29" s="340" t="str">
        <f ca="1">'Приложение1 '!$B$12</f>
        <v xml:space="preserve">Формирование финансовых резервов для ликвидации чрезвычайных ситуаций </v>
      </c>
      <c r="C29" s="341"/>
      <c r="D29" s="341"/>
      <c r="E29" s="341"/>
      <c r="F29" s="341"/>
      <c r="G29" s="342"/>
    </row>
    <row r="30" spans="1:7" ht="75.75" customHeight="1">
      <c r="A30" s="345"/>
      <c r="B30" s="340" t="s">
        <v>211</v>
      </c>
      <c r="C30" s="341"/>
      <c r="D30" s="341"/>
      <c r="E30" s="341"/>
      <c r="F30" s="341"/>
      <c r="G30" s="342"/>
    </row>
    <row r="31" spans="1:7" ht="71.25" customHeight="1">
      <c r="A31" s="345"/>
      <c r="B31" s="340" t="s">
        <v>300</v>
      </c>
      <c r="C31" s="341"/>
      <c r="D31" s="341"/>
      <c r="E31" s="341"/>
      <c r="F31" s="341"/>
      <c r="G31" s="342"/>
    </row>
    <row r="32" spans="1:7" ht="71.25" customHeight="1">
      <c r="A32" s="345"/>
      <c r="B32" s="340" t="s">
        <v>303</v>
      </c>
      <c r="C32" s="341"/>
      <c r="D32" s="341"/>
      <c r="E32" s="341"/>
      <c r="F32" s="341"/>
      <c r="G32" s="342"/>
    </row>
    <row r="33" spans="1:7" ht="39.75" customHeight="1">
      <c r="A33" s="346"/>
      <c r="B33" s="340" t="s">
        <v>98</v>
      </c>
      <c r="C33" s="341"/>
      <c r="D33" s="341"/>
      <c r="E33" s="341"/>
      <c r="F33" s="341"/>
      <c r="G33" s="342"/>
    </row>
  </sheetData>
  <mergeCells count="28">
    <mergeCell ref="C1:G1"/>
    <mergeCell ref="A5:G5"/>
    <mergeCell ref="A4:G4"/>
    <mergeCell ref="B10:G10"/>
    <mergeCell ref="A9:A12"/>
    <mergeCell ref="A3:G3"/>
    <mergeCell ref="B6:G6"/>
    <mergeCell ref="B7:G7"/>
    <mergeCell ref="B11:G11"/>
    <mergeCell ref="B9:G9"/>
    <mergeCell ref="B30:G30"/>
    <mergeCell ref="B29:G29"/>
    <mergeCell ref="A26:A33"/>
    <mergeCell ref="B26:G26"/>
    <mergeCell ref="B33:G33"/>
    <mergeCell ref="B27:G27"/>
    <mergeCell ref="B28:G28"/>
    <mergeCell ref="B32:G32"/>
    <mergeCell ref="B31:G31"/>
    <mergeCell ref="B12:G12"/>
    <mergeCell ref="B13:G13"/>
    <mergeCell ref="B15:G15"/>
    <mergeCell ref="A16:A19"/>
    <mergeCell ref="B16:G16"/>
    <mergeCell ref="B17:G17"/>
    <mergeCell ref="B19:G19"/>
    <mergeCell ref="B18:G18"/>
    <mergeCell ref="B14:G14"/>
  </mergeCells>
  <phoneticPr fontId="23" type="noConversion"/>
  <printOptions horizontalCentered="1"/>
  <pageMargins left="0.78740157480314965" right="0.39370078740157483" top="0.39370078740157483" bottom="0.39370078740157483" header="0" footer="0"/>
  <pageSetup paperSize="9" orientation="portrait" verticalDpi="0" r:id="rId1"/>
</worksheet>
</file>

<file path=xl/worksheets/sheet4.xml><?xml version="1.0" encoding="utf-8"?>
<worksheet xmlns="http://schemas.openxmlformats.org/spreadsheetml/2006/main" xmlns:r="http://schemas.openxmlformats.org/officeDocument/2006/relationships">
  <sheetPr>
    <pageSetUpPr fitToPage="1"/>
  </sheetPr>
  <dimension ref="A1:K45"/>
  <sheetViews>
    <sheetView zoomScale="85" zoomScaleNormal="85" workbookViewId="0">
      <selection activeCell="B12" sqref="B12:B13"/>
    </sheetView>
  </sheetViews>
  <sheetFormatPr defaultRowHeight="15.75"/>
  <cols>
    <col min="1" max="1" width="6.375" style="163" customWidth="1"/>
    <col min="2" max="2" width="49.75" style="167" customWidth="1"/>
    <col min="3" max="3" width="17.125" style="163" customWidth="1"/>
    <col min="4" max="4" width="9.125" style="163" customWidth="1"/>
    <col min="5" max="5" width="14" style="168" customWidth="1"/>
    <col min="6" max="6" width="11.125" style="168" customWidth="1"/>
    <col min="7" max="10" width="11.25" style="168" customWidth="1"/>
    <col min="11" max="11" width="22.375" style="163" customWidth="1"/>
    <col min="12" max="16384" width="9" style="168"/>
  </cols>
  <sheetData>
    <row r="1" spans="1:11" ht="57.6" customHeight="1">
      <c r="B1" s="164"/>
      <c r="C1" s="165"/>
      <c r="D1" s="165"/>
      <c r="E1" s="166"/>
      <c r="F1" s="352" t="s">
        <v>261</v>
      </c>
      <c r="G1" s="352"/>
      <c r="H1" s="352"/>
      <c r="I1" s="352"/>
      <c r="J1" s="352"/>
      <c r="K1" s="352"/>
    </row>
    <row r="2" spans="1:11" ht="28.5" customHeight="1"/>
    <row r="3" spans="1:11">
      <c r="A3" s="354" t="s">
        <v>106</v>
      </c>
      <c r="B3" s="354"/>
      <c r="C3" s="354"/>
      <c r="D3" s="354"/>
      <c r="E3" s="354"/>
      <c r="F3" s="354"/>
      <c r="G3" s="354"/>
      <c r="H3" s="354"/>
      <c r="I3" s="354"/>
      <c r="J3" s="354"/>
      <c r="K3" s="354"/>
    </row>
    <row r="4" spans="1:11" ht="22.5" customHeight="1">
      <c r="A4" s="356" t="s">
        <v>262</v>
      </c>
      <c r="B4" s="356"/>
      <c r="C4" s="356"/>
      <c r="D4" s="356"/>
      <c r="E4" s="356"/>
      <c r="F4" s="356"/>
      <c r="G4" s="356"/>
      <c r="H4" s="356"/>
      <c r="I4" s="356"/>
      <c r="J4" s="356"/>
      <c r="K4" s="356"/>
    </row>
    <row r="5" spans="1:11" ht="18" customHeight="1">
      <c r="A5" s="355"/>
      <c r="B5" s="355"/>
      <c r="C5" s="355"/>
      <c r="D5" s="355"/>
      <c r="E5" s="355"/>
      <c r="F5" s="355"/>
      <c r="G5" s="355"/>
      <c r="H5" s="355"/>
      <c r="I5" s="355"/>
      <c r="J5" s="355"/>
      <c r="K5" s="355"/>
    </row>
    <row r="6" spans="1:11" ht="15.75" customHeight="1">
      <c r="A6" s="353" t="s">
        <v>309</v>
      </c>
      <c r="B6" s="353" t="s">
        <v>264</v>
      </c>
      <c r="C6" s="353" t="s">
        <v>310</v>
      </c>
      <c r="D6" s="353" t="s">
        <v>128</v>
      </c>
      <c r="E6" s="353" t="s">
        <v>265</v>
      </c>
      <c r="F6" s="372" t="s">
        <v>129</v>
      </c>
      <c r="G6" s="373"/>
      <c r="H6" s="373"/>
      <c r="I6" s="373"/>
      <c r="J6" s="374"/>
      <c r="K6" s="353" t="s">
        <v>127</v>
      </c>
    </row>
    <row r="7" spans="1:11" s="163" customFormat="1" ht="33" customHeight="1">
      <c r="A7" s="353"/>
      <c r="B7" s="353"/>
      <c r="C7" s="353"/>
      <c r="D7" s="353"/>
      <c r="E7" s="353"/>
      <c r="F7" s="375"/>
      <c r="G7" s="376"/>
      <c r="H7" s="376"/>
      <c r="I7" s="376"/>
      <c r="J7" s="377"/>
      <c r="K7" s="353"/>
    </row>
    <row r="8" spans="1:11" ht="51" customHeight="1">
      <c r="A8" s="353"/>
      <c r="B8" s="353"/>
      <c r="C8" s="353"/>
      <c r="D8" s="353"/>
      <c r="E8" s="353"/>
      <c r="F8" s="172">
        <v>2015</v>
      </c>
      <c r="G8" s="172">
        <v>2016</v>
      </c>
      <c r="H8" s="172">
        <v>2017</v>
      </c>
      <c r="I8" s="172">
        <v>2018</v>
      </c>
      <c r="J8" s="172">
        <v>2019</v>
      </c>
      <c r="K8" s="353"/>
    </row>
    <row r="9" spans="1:11" ht="36.75" customHeight="1">
      <c r="A9" s="365" t="s">
        <v>230</v>
      </c>
      <c r="B9" s="366"/>
      <c r="C9" s="366"/>
      <c r="D9" s="366"/>
      <c r="E9" s="366"/>
      <c r="F9" s="366"/>
      <c r="G9" s="366"/>
      <c r="H9" s="366"/>
      <c r="I9" s="366"/>
      <c r="J9" s="366"/>
      <c r="K9" s="367"/>
    </row>
    <row r="10" spans="1:11" ht="68.25" customHeight="1">
      <c r="A10" s="196" t="s">
        <v>74</v>
      </c>
      <c r="B10" s="190" t="s">
        <v>101</v>
      </c>
      <c r="C10" s="191" t="s">
        <v>87</v>
      </c>
      <c r="D10" s="188"/>
      <c r="E10" s="264">
        <v>92205</v>
      </c>
      <c r="F10" s="264">
        <v>16357</v>
      </c>
      <c r="G10" s="264">
        <v>17338</v>
      </c>
      <c r="H10" s="264">
        <v>18379</v>
      </c>
      <c r="I10" s="264">
        <v>19481</v>
      </c>
      <c r="J10" s="264">
        <v>20650</v>
      </c>
      <c r="K10" s="251" t="s">
        <v>241</v>
      </c>
    </row>
    <row r="11" spans="1:11" s="170" customFormat="1" ht="63">
      <c r="A11" s="197" t="s">
        <v>75</v>
      </c>
      <c r="B11" s="181" t="s">
        <v>100</v>
      </c>
      <c r="C11" s="188" t="s">
        <v>312</v>
      </c>
      <c r="D11" s="188"/>
      <c r="E11" s="264">
        <v>3874.5</v>
      </c>
      <c r="F11" s="264">
        <v>774.9</v>
      </c>
      <c r="G11" s="264">
        <v>774.9</v>
      </c>
      <c r="H11" s="264">
        <v>774.9</v>
      </c>
      <c r="I11" s="264">
        <v>774.9</v>
      </c>
      <c r="J11" s="264">
        <v>774.9</v>
      </c>
      <c r="K11" s="368" t="s">
        <v>85</v>
      </c>
    </row>
    <row r="12" spans="1:11" s="170" customFormat="1" ht="63">
      <c r="A12" s="368" t="s">
        <v>76</v>
      </c>
      <c r="B12" s="397" t="s">
        <v>102</v>
      </c>
      <c r="C12" s="188" t="s">
        <v>312</v>
      </c>
      <c r="D12" s="188"/>
      <c r="E12" s="264">
        <v>10850</v>
      </c>
      <c r="F12" s="264">
        <v>2170</v>
      </c>
      <c r="G12" s="264">
        <v>2170</v>
      </c>
      <c r="H12" s="264">
        <v>2170</v>
      </c>
      <c r="I12" s="264">
        <v>2170</v>
      </c>
      <c r="J12" s="264">
        <v>2170</v>
      </c>
      <c r="K12" s="390"/>
    </row>
    <row r="13" spans="1:11" ht="31.5">
      <c r="A13" s="369"/>
      <c r="B13" s="398"/>
      <c r="C13" s="188" t="s">
        <v>87</v>
      </c>
      <c r="D13" s="188"/>
      <c r="E13" s="264">
        <v>5860</v>
      </c>
      <c r="F13" s="264">
        <v>1172</v>
      </c>
      <c r="G13" s="264">
        <v>1172</v>
      </c>
      <c r="H13" s="264">
        <v>1172</v>
      </c>
      <c r="I13" s="264">
        <v>1172</v>
      </c>
      <c r="J13" s="264">
        <v>1172</v>
      </c>
      <c r="K13" s="369"/>
    </row>
    <row r="14" spans="1:11">
      <c r="A14" s="368"/>
      <c r="B14" s="357" t="s">
        <v>139</v>
      </c>
      <c r="C14" s="358"/>
      <c r="D14" s="359"/>
      <c r="E14" s="265">
        <f t="shared" ref="E14:J14" si="0">SUM(E10:E13)</f>
        <v>112789.5</v>
      </c>
      <c r="F14" s="265">
        <f t="shared" si="0"/>
        <v>20473.900000000001</v>
      </c>
      <c r="G14" s="265">
        <f t="shared" si="0"/>
        <v>21454.9</v>
      </c>
      <c r="H14" s="265">
        <f t="shared" si="0"/>
        <v>22495.9</v>
      </c>
      <c r="I14" s="265">
        <f t="shared" si="0"/>
        <v>23597.9</v>
      </c>
      <c r="J14" s="265">
        <f t="shared" si="0"/>
        <v>24766.9</v>
      </c>
      <c r="K14" s="394"/>
    </row>
    <row r="15" spans="1:11">
      <c r="A15" s="390"/>
      <c r="B15" s="391" t="s">
        <v>87</v>
      </c>
      <c r="C15" s="392"/>
      <c r="D15" s="393"/>
      <c r="E15" s="264">
        <f t="shared" ref="E15:J15" si="1">E10+E13</f>
        <v>98065</v>
      </c>
      <c r="F15" s="264">
        <f t="shared" si="1"/>
        <v>17529</v>
      </c>
      <c r="G15" s="264">
        <f t="shared" si="1"/>
        <v>18510</v>
      </c>
      <c r="H15" s="264">
        <f t="shared" si="1"/>
        <v>19551</v>
      </c>
      <c r="I15" s="264">
        <f t="shared" si="1"/>
        <v>20653</v>
      </c>
      <c r="J15" s="264">
        <f t="shared" si="1"/>
        <v>21822</v>
      </c>
      <c r="K15" s="395"/>
    </row>
    <row r="16" spans="1:11">
      <c r="A16" s="369"/>
      <c r="B16" s="360" t="s">
        <v>312</v>
      </c>
      <c r="C16" s="361"/>
      <c r="D16" s="362"/>
      <c r="E16" s="264">
        <f t="shared" ref="E16:J16" si="2">E12+E11</f>
        <v>14724.5</v>
      </c>
      <c r="F16" s="264">
        <f t="shared" si="2"/>
        <v>2944.9</v>
      </c>
      <c r="G16" s="264">
        <f t="shared" si="2"/>
        <v>2944.9</v>
      </c>
      <c r="H16" s="264">
        <f t="shared" si="2"/>
        <v>2944.9</v>
      </c>
      <c r="I16" s="264">
        <f t="shared" si="2"/>
        <v>2944.9</v>
      </c>
      <c r="J16" s="264">
        <f t="shared" si="2"/>
        <v>2944.9</v>
      </c>
      <c r="K16" s="396"/>
    </row>
    <row r="17" spans="1:11" ht="36" customHeight="1">
      <c r="A17" s="378" t="s">
        <v>236</v>
      </c>
      <c r="B17" s="379"/>
      <c r="C17" s="379"/>
      <c r="D17" s="379"/>
      <c r="E17" s="379"/>
      <c r="F17" s="379"/>
      <c r="G17" s="379"/>
      <c r="H17" s="379"/>
      <c r="I17" s="379"/>
      <c r="J17" s="379"/>
      <c r="K17" s="380"/>
    </row>
    <row r="18" spans="1:11" ht="63" customHeight="1">
      <c r="A18" s="370" t="s">
        <v>77</v>
      </c>
      <c r="B18" s="405" t="s">
        <v>105</v>
      </c>
      <c r="C18" s="370" t="s">
        <v>312</v>
      </c>
      <c r="D18" s="370"/>
      <c r="E18" s="408">
        <f>SUM(F18:J18)</f>
        <v>10756.3</v>
      </c>
      <c r="F18" s="363">
        <v>2495.3000000000002</v>
      </c>
      <c r="G18" s="363">
        <v>2620</v>
      </c>
      <c r="H18" s="363">
        <v>2751</v>
      </c>
      <c r="I18" s="363">
        <v>2890</v>
      </c>
      <c r="J18" s="363">
        <v>0</v>
      </c>
      <c r="K18" s="382" t="s">
        <v>85</v>
      </c>
    </row>
    <row r="19" spans="1:11">
      <c r="A19" s="381"/>
      <c r="B19" s="406"/>
      <c r="C19" s="371"/>
      <c r="D19" s="371"/>
      <c r="E19" s="408"/>
      <c r="F19" s="364"/>
      <c r="G19" s="364"/>
      <c r="H19" s="364"/>
      <c r="I19" s="364"/>
      <c r="J19" s="364"/>
      <c r="K19" s="382"/>
    </row>
    <row r="20" spans="1:11" ht="31.5">
      <c r="A20" s="371"/>
      <c r="B20" s="407"/>
      <c r="C20" s="188" t="s">
        <v>87</v>
      </c>
      <c r="D20" s="188"/>
      <c r="E20" s="262">
        <f>SUM(F20:J20)</f>
        <v>4932</v>
      </c>
      <c r="F20" s="256">
        <v>570.5</v>
      </c>
      <c r="G20" s="256">
        <v>809</v>
      </c>
      <c r="H20" s="256">
        <v>1007</v>
      </c>
      <c r="I20" s="256">
        <v>1188.5</v>
      </c>
      <c r="J20" s="256">
        <v>1357</v>
      </c>
      <c r="K20" s="382"/>
    </row>
    <row r="21" spans="1:11" ht="66.75" customHeight="1">
      <c r="A21" s="188" t="s">
        <v>78</v>
      </c>
      <c r="B21" s="189" t="s">
        <v>116</v>
      </c>
      <c r="C21" s="188" t="s">
        <v>312</v>
      </c>
      <c r="D21" s="188"/>
      <c r="E21" s="262">
        <f>SUM(F21:J21)</f>
        <v>24240.5</v>
      </c>
      <c r="F21" s="256">
        <v>4300</v>
      </c>
      <c r="G21" s="256">
        <v>4558</v>
      </c>
      <c r="H21" s="256">
        <v>4831.5</v>
      </c>
      <c r="I21" s="256">
        <v>5122</v>
      </c>
      <c r="J21" s="256">
        <v>5429</v>
      </c>
      <c r="K21" s="382"/>
    </row>
    <row r="22" spans="1:11">
      <c r="A22" s="417"/>
      <c r="B22" s="412" t="s">
        <v>235</v>
      </c>
      <c r="C22" s="413"/>
      <c r="D22" s="414"/>
      <c r="E22" s="267">
        <f t="shared" ref="E22:J22" si="3">SUM(E18:E21)</f>
        <v>39928.800000000003</v>
      </c>
      <c r="F22" s="267">
        <f t="shared" si="3"/>
        <v>7365.8</v>
      </c>
      <c r="G22" s="267">
        <f t="shared" si="3"/>
        <v>7987</v>
      </c>
      <c r="H22" s="267">
        <f t="shared" si="3"/>
        <v>8589.5</v>
      </c>
      <c r="I22" s="267">
        <f>SUM(I18:I21)</f>
        <v>9200.5</v>
      </c>
      <c r="J22" s="267">
        <f t="shared" si="3"/>
        <v>6786</v>
      </c>
      <c r="K22" s="382"/>
    </row>
    <row r="23" spans="1:11">
      <c r="A23" s="418"/>
      <c r="B23" s="391" t="s">
        <v>87</v>
      </c>
      <c r="C23" s="392"/>
      <c r="D23" s="393"/>
      <c r="E23" s="256">
        <f t="shared" ref="E23:J23" si="4">E20</f>
        <v>4932</v>
      </c>
      <c r="F23" s="256">
        <f t="shared" si="4"/>
        <v>570.5</v>
      </c>
      <c r="G23" s="256">
        <f t="shared" si="4"/>
        <v>809</v>
      </c>
      <c r="H23" s="256">
        <f t="shared" si="4"/>
        <v>1007</v>
      </c>
      <c r="I23" s="256">
        <f t="shared" si="4"/>
        <v>1188.5</v>
      </c>
      <c r="J23" s="256">
        <f t="shared" si="4"/>
        <v>1357</v>
      </c>
      <c r="K23" s="382"/>
    </row>
    <row r="24" spans="1:11">
      <c r="A24" s="418"/>
      <c r="B24" s="399" t="s">
        <v>312</v>
      </c>
      <c r="C24" s="400"/>
      <c r="D24" s="401"/>
      <c r="E24" s="363">
        <f t="shared" ref="E24:J24" si="5">SUM(E21+E18)</f>
        <v>34996.800000000003</v>
      </c>
      <c r="F24" s="363">
        <f t="shared" si="5"/>
        <v>6795.3</v>
      </c>
      <c r="G24" s="363">
        <f t="shared" si="5"/>
        <v>7178</v>
      </c>
      <c r="H24" s="363">
        <f t="shared" si="5"/>
        <v>7582.5</v>
      </c>
      <c r="I24" s="363">
        <f t="shared" si="5"/>
        <v>8012</v>
      </c>
      <c r="J24" s="363">
        <f t="shared" si="5"/>
        <v>5429</v>
      </c>
      <c r="K24" s="382"/>
    </row>
    <row r="25" spans="1:11" ht="1.5" customHeight="1">
      <c r="A25" s="419"/>
      <c r="B25" s="402"/>
      <c r="C25" s="403"/>
      <c r="D25" s="404"/>
      <c r="E25" s="364"/>
      <c r="F25" s="364"/>
      <c r="G25" s="364"/>
      <c r="H25" s="364"/>
      <c r="I25" s="364"/>
      <c r="J25" s="364"/>
      <c r="K25" s="382"/>
    </row>
    <row r="26" spans="1:11" ht="30.75" customHeight="1">
      <c r="A26" s="365" t="s">
        <v>233</v>
      </c>
      <c r="B26" s="415"/>
      <c r="C26" s="415"/>
      <c r="D26" s="415"/>
      <c r="E26" s="415"/>
      <c r="F26" s="415"/>
      <c r="G26" s="415"/>
      <c r="H26" s="415"/>
      <c r="I26" s="415"/>
      <c r="J26" s="415"/>
      <c r="K26" s="416"/>
    </row>
    <row r="27" spans="1:11" ht="30.75" customHeight="1">
      <c r="A27" s="368" t="s">
        <v>79</v>
      </c>
      <c r="B27" s="383" t="s">
        <v>204</v>
      </c>
      <c r="C27" s="188" t="s">
        <v>314</v>
      </c>
      <c r="D27" s="188"/>
      <c r="E27" s="262">
        <v>10000</v>
      </c>
      <c r="F27" s="262">
        <v>2000</v>
      </c>
      <c r="G27" s="262">
        <v>2000</v>
      </c>
      <c r="H27" s="262">
        <v>2000</v>
      </c>
      <c r="I27" s="262">
        <v>2000</v>
      </c>
      <c r="J27" s="262">
        <v>2000</v>
      </c>
      <c r="K27" s="370" t="s">
        <v>85</v>
      </c>
    </row>
    <row r="28" spans="1:11" ht="78" customHeight="1">
      <c r="A28" s="369"/>
      <c r="B28" s="384"/>
      <c r="C28" s="188" t="s">
        <v>312</v>
      </c>
      <c r="D28" s="188"/>
      <c r="E28" s="262">
        <v>100</v>
      </c>
      <c r="F28" s="262">
        <v>20</v>
      </c>
      <c r="G28" s="262">
        <v>20</v>
      </c>
      <c r="H28" s="262">
        <v>20</v>
      </c>
      <c r="I28" s="262">
        <v>20</v>
      </c>
      <c r="J28" s="262">
        <v>20</v>
      </c>
      <c r="K28" s="371"/>
    </row>
    <row r="29" spans="1:11" ht="66.75" customHeight="1">
      <c r="A29" s="197" t="s">
        <v>80</v>
      </c>
      <c r="B29" s="205" t="s">
        <v>263</v>
      </c>
      <c r="C29" s="188" t="s">
        <v>312</v>
      </c>
      <c r="D29" s="188"/>
      <c r="E29" s="262">
        <f>SUM(F29:J29)</f>
        <v>1544.1000000000001</v>
      </c>
      <c r="F29" s="262">
        <v>280</v>
      </c>
      <c r="G29" s="262">
        <v>294</v>
      </c>
      <c r="H29" s="262">
        <v>308.7</v>
      </c>
      <c r="I29" s="262">
        <v>321.10000000000002</v>
      </c>
      <c r="J29" s="262">
        <v>340.3</v>
      </c>
      <c r="K29" s="188" t="s">
        <v>242</v>
      </c>
    </row>
    <row r="30" spans="1:11">
      <c r="A30" s="368"/>
      <c r="B30" s="385" t="s">
        <v>234</v>
      </c>
      <c r="C30" s="386"/>
      <c r="D30" s="387"/>
      <c r="E30" s="268">
        <f t="shared" ref="E30:J30" si="6">SUM(E27:E29)</f>
        <v>11644.1</v>
      </c>
      <c r="F30" s="268">
        <f t="shared" si="6"/>
        <v>2300</v>
      </c>
      <c r="G30" s="268">
        <f t="shared" si="6"/>
        <v>2314</v>
      </c>
      <c r="H30" s="268">
        <f t="shared" si="6"/>
        <v>2328.6999999999998</v>
      </c>
      <c r="I30" s="268">
        <f t="shared" si="6"/>
        <v>2341.1</v>
      </c>
      <c r="J30" s="268">
        <f t="shared" si="6"/>
        <v>2360.3000000000002</v>
      </c>
      <c r="K30" s="370"/>
    </row>
    <row r="31" spans="1:11" s="170" customFormat="1">
      <c r="A31" s="390"/>
      <c r="B31" s="409" t="s">
        <v>312</v>
      </c>
      <c r="C31" s="410"/>
      <c r="D31" s="411"/>
      <c r="E31" s="262">
        <f t="shared" ref="E31:J31" si="7">E29+E28</f>
        <v>1644.1000000000001</v>
      </c>
      <c r="F31" s="262">
        <f t="shared" si="7"/>
        <v>300</v>
      </c>
      <c r="G31" s="262">
        <f t="shared" si="7"/>
        <v>314</v>
      </c>
      <c r="H31" s="262">
        <f t="shared" si="7"/>
        <v>328.7</v>
      </c>
      <c r="I31" s="262">
        <f t="shared" si="7"/>
        <v>341.1</v>
      </c>
      <c r="J31" s="262">
        <f t="shared" si="7"/>
        <v>360.3</v>
      </c>
      <c r="K31" s="381"/>
    </row>
    <row r="32" spans="1:11" s="170" customFormat="1">
      <c r="A32" s="369"/>
      <c r="B32" s="389" t="s">
        <v>314</v>
      </c>
      <c r="C32" s="389"/>
      <c r="D32" s="389"/>
      <c r="E32" s="262">
        <f t="shared" ref="E32:J32" si="8">E27</f>
        <v>10000</v>
      </c>
      <c r="F32" s="262">
        <f t="shared" si="8"/>
        <v>2000</v>
      </c>
      <c r="G32" s="262">
        <f t="shared" si="8"/>
        <v>2000</v>
      </c>
      <c r="H32" s="262">
        <f t="shared" si="8"/>
        <v>2000</v>
      </c>
      <c r="I32" s="262">
        <f t="shared" si="8"/>
        <v>2000</v>
      </c>
      <c r="J32" s="262">
        <f t="shared" si="8"/>
        <v>2000</v>
      </c>
      <c r="K32" s="371"/>
    </row>
    <row r="33" spans="1:11" ht="39.75" customHeight="1">
      <c r="A33" s="252"/>
      <c r="B33" s="353" t="s">
        <v>231</v>
      </c>
      <c r="C33" s="353"/>
      <c r="D33" s="353"/>
      <c r="E33" s="353"/>
      <c r="F33" s="353"/>
      <c r="G33" s="353"/>
      <c r="H33" s="353"/>
      <c r="I33" s="353"/>
      <c r="J33" s="353"/>
      <c r="K33" s="353"/>
    </row>
    <row r="34" spans="1:11" ht="63">
      <c r="A34" s="188" t="s">
        <v>103</v>
      </c>
      <c r="B34" s="181" t="s">
        <v>125</v>
      </c>
      <c r="C34" s="188" t="s">
        <v>312</v>
      </c>
      <c r="D34" s="188"/>
      <c r="E34" s="256">
        <f>SUM(F34:J34)</f>
        <v>18368</v>
      </c>
      <c r="F34" s="256">
        <v>2780</v>
      </c>
      <c r="G34" s="256">
        <v>3897</v>
      </c>
      <c r="H34" s="256">
        <v>3897</v>
      </c>
      <c r="I34" s="256">
        <v>3897</v>
      </c>
      <c r="J34" s="256">
        <v>3897</v>
      </c>
      <c r="K34" s="192" t="s">
        <v>85</v>
      </c>
    </row>
    <row r="35" spans="1:11" ht="63">
      <c r="A35" s="382" t="s">
        <v>91</v>
      </c>
      <c r="B35" s="388" t="s">
        <v>104</v>
      </c>
      <c r="C35" s="188" t="s">
        <v>312</v>
      </c>
      <c r="D35" s="192"/>
      <c r="E35" s="256">
        <f>SUM(F35:J35)</f>
        <v>915</v>
      </c>
      <c r="F35" s="266">
        <v>183</v>
      </c>
      <c r="G35" s="266">
        <v>183</v>
      </c>
      <c r="H35" s="266">
        <v>183</v>
      </c>
      <c r="I35" s="266">
        <v>183</v>
      </c>
      <c r="J35" s="266">
        <v>183</v>
      </c>
      <c r="K35" s="188" t="s">
        <v>243</v>
      </c>
    </row>
    <row r="36" spans="1:11" ht="31.5">
      <c r="A36" s="382"/>
      <c r="B36" s="388"/>
      <c r="C36" s="192" t="s">
        <v>87</v>
      </c>
      <c r="D36" s="254"/>
      <c r="E36" s="256">
        <v>327.39999999999998</v>
      </c>
      <c r="F36" s="256">
        <v>225</v>
      </c>
      <c r="G36" s="256">
        <v>102.4</v>
      </c>
      <c r="H36" s="256">
        <v>0</v>
      </c>
      <c r="I36" s="256">
        <v>0</v>
      </c>
      <c r="J36" s="256">
        <v>0</v>
      </c>
      <c r="K36" s="370" t="s">
        <v>85</v>
      </c>
    </row>
    <row r="37" spans="1:11" ht="63">
      <c r="A37" s="255" t="s">
        <v>251</v>
      </c>
      <c r="B37" s="181" t="s">
        <v>256</v>
      </c>
      <c r="C37" s="188" t="s">
        <v>312</v>
      </c>
      <c r="D37" s="261"/>
      <c r="E37" s="256">
        <f>SUM(F37:J37)</f>
        <v>4000</v>
      </c>
      <c r="F37" s="262">
        <v>2000</v>
      </c>
      <c r="G37" s="262">
        <v>500</v>
      </c>
      <c r="H37" s="262">
        <v>500</v>
      </c>
      <c r="I37" s="262">
        <v>500</v>
      </c>
      <c r="J37" s="262">
        <v>500</v>
      </c>
      <c r="K37" s="371"/>
    </row>
    <row r="38" spans="1:11">
      <c r="A38" s="368"/>
      <c r="B38" s="422" t="s">
        <v>232</v>
      </c>
      <c r="C38" s="422"/>
      <c r="D38" s="422"/>
      <c r="E38" s="267">
        <f t="shared" ref="E38:J38" si="9">SUM(E34:E37)</f>
        <v>23610.400000000001</v>
      </c>
      <c r="F38" s="267">
        <f t="shared" si="9"/>
        <v>5188</v>
      </c>
      <c r="G38" s="267">
        <f t="shared" si="9"/>
        <v>4682.3999999999996</v>
      </c>
      <c r="H38" s="267">
        <f t="shared" si="9"/>
        <v>4580</v>
      </c>
      <c r="I38" s="267">
        <f t="shared" si="9"/>
        <v>4580</v>
      </c>
      <c r="J38" s="267">
        <f t="shared" si="9"/>
        <v>4580</v>
      </c>
      <c r="K38" s="382"/>
    </row>
    <row r="39" spans="1:11">
      <c r="A39" s="390"/>
      <c r="B39" s="389" t="s">
        <v>87</v>
      </c>
      <c r="C39" s="389"/>
      <c r="D39" s="389"/>
      <c r="E39" s="256">
        <f t="shared" ref="E39:J39" si="10">E36</f>
        <v>327.39999999999998</v>
      </c>
      <c r="F39" s="256">
        <f t="shared" si="10"/>
        <v>225</v>
      </c>
      <c r="G39" s="256">
        <f t="shared" si="10"/>
        <v>102.4</v>
      </c>
      <c r="H39" s="256">
        <f t="shared" si="10"/>
        <v>0</v>
      </c>
      <c r="I39" s="256">
        <f t="shared" si="10"/>
        <v>0</v>
      </c>
      <c r="J39" s="256">
        <f t="shared" si="10"/>
        <v>0</v>
      </c>
      <c r="K39" s="382"/>
    </row>
    <row r="40" spans="1:11">
      <c r="A40" s="390"/>
      <c r="B40" s="420" t="s">
        <v>312</v>
      </c>
      <c r="C40" s="420"/>
      <c r="D40" s="420"/>
      <c r="E40" s="256">
        <f t="shared" ref="E40:J40" si="11">SUM(E37+E35+E34)</f>
        <v>23283</v>
      </c>
      <c r="F40" s="256">
        <f t="shared" si="11"/>
        <v>4963</v>
      </c>
      <c r="G40" s="256">
        <f t="shared" si="11"/>
        <v>4580</v>
      </c>
      <c r="H40" s="256">
        <f t="shared" si="11"/>
        <v>4580</v>
      </c>
      <c r="I40" s="256">
        <f t="shared" si="11"/>
        <v>4580</v>
      </c>
      <c r="J40" s="256">
        <f t="shared" si="11"/>
        <v>4580</v>
      </c>
      <c r="K40" s="382"/>
    </row>
    <row r="41" spans="1:11">
      <c r="A41" s="390"/>
      <c r="B41" s="423" t="s">
        <v>267</v>
      </c>
      <c r="C41" s="423"/>
      <c r="D41" s="423"/>
      <c r="E41" s="269">
        <f t="shared" ref="E41:J41" si="12">E38+E30+E22+E14</f>
        <v>187972.8</v>
      </c>
      <c r="F41" s="269">
        <f t="shared" si="12"/>
        <v>35327.699999999997</v>
      </c>
      <c r="G41" s="269">
        <f t="shared" si="12"/>
        <v>36438.300000000003</v>
      </c>
      <c r="H41" s="269">
        <f t="shared" si="12"/>
        <v>37994.100000000006</v>
      </c>
      <c r="I41" s="269">
        <f t="shared" si="12"/>
        <v>39719.5</v>
      </c>
      <c r="J41" s="269">
        <f t="shared" si="12"/>
        <v>38493.199999999997</v>
      </c>
      <c r="K41" s="382"/>
    </row>
    <row r="42" spans="1:11">
      <c r="A42" s="390"/>
      <c r="B42" s="389" t="s">
        <v>87</v>
      </c>
      <c r="C42" s="389"/>
      <c r="D42" s="389"/>
      <c r="E42" s="264">
        <f t="shared" ref="E42:J42" si="13">E39+E23+E15</f>
        <v>103324.4</v>
      </c>
      <c r="F42" s="264">
        <f t="shared" si="13"/>
        <v>18324.5</v>
      </c>
      <c r="G42" s="264">
        <f t="shared" si="13"/>
        <v>19421.400000000001</v>
      </c>
      <c r="H42" s="264">
        <f t="shared" si="13"/>
        <v>20558</v>
      </c>
      <c r="I42" s="264">
        <f t="shared" si="13"/>
        <v>21841.5</v>
      </c>
      <c r="J42" s="264">
        <f t="shared" si="13"/>
        <v>23179</v>
      </c>
      <c r="K42" s="382"/>
    </row>
    <row r="43" spans="1:11">
      <c r="A43" s="390"/>
      <c r="B43" s="421" t="s">
        <v>312</v>
      </c>
      <c r="C43" s="421"/>
      <c r="D43" s="421"/>
      <c r="E43" s="264">
        <f t="shared" ref="E43:J43" si="14">E40+E31+E24+E16</f>
        <v>74648.399999999994</v>
      </c>
      <c r="F43" s="264">
        <f t="shared" si="14"/>
        <v>15003.199999999999</v>
      </c>
      <c r="G43" s="264">
        <f t="shared" si="14"/>
        <v>15016.9</v>
      </c>
      <c r="H43" s="264">
        <f t="shared" si="14"/>
        <v>15436.1</v>
      </c>
      <c r="I43" s="264">
        <f t="shared" si="14"/>
        <v>15878</v>
      </c>
      <c r="J43" s="264">
        <f t="shared" si="14"/>
        <v>13314.199999999999</v>
      </c>
      <c r="K43" s="382"/>
    </row>
    <row r="44" spans="1:11">
      <c r="A44" s="369"/>
      <c r="B44" s="389" t="s">
        <v>314</v>
      </c>
      <c r="C44" s="389"/>
      <c r="D44" s="389"/>
      <c r="E44" s="264">
        <f t="shared" ref="E44:J44" si="15">E32+E25</f>
        <v>10000</v>
      </c>
      <c r="F44" s="264">
        <f t="shared" si="15"/>
        <v>2000</v>
      </c>
      <c r="G44" s="264">
        <f t="shared" si="15"/>
        <v>2000</v>
      </c>
      <c r="H44" s="264">
        <f t="shared" si="15"/>
        <v>2000</v>
      </c>
      <c r="I44" s="264">
        <f t="shared" si="15"/>
        <v>2000</v>
      </c>
      <c r="J44" s="264">
        <f t="shared" si="15"/>
        <v>2000</v>
      </c>
      <c r="K44" s="382"/>
    </row>
    <row r="45" spans="1:11">
      <c r="E45" s="263"/>
    </row>
  </sheetData>
  <mergeCells count="65">
    <mergeCell ref="A30:A32"/>
    <mergeCell ref="H18:H19"/>
    <mergeCell ref="A38:A44"/>
    <mergeCell ref="B44:D44"/>
    <mergeCell ref="B43:D43"/>
    <mergeCell ref="B38:D38"/>
    <mergeCell ref="B41:D41"/>
    <mergeCell ref="A35:A36"/>
    <mergeCell ref="B22:D22"/>
    <mergeCell ref="B23:D23"/>
    <mergeCell ref="G24:G25"/>
    <mergeCell ref="F24:F25"/>
    <mergeCell ref="A26:K26"/>
    <mergeCell ref="A22:A25"/>
    <mergeCell ref="K22:K25"/>
    <mergeCell ref="A27:A28"/>
    <mergeCell ref="K11:K13"/>
    <mergeCell ref="B15:D15"/>
    <mergeCell ref="K14:K16"/>
    <mergeCell ref="A14:A16"/>
    <mergeCell ref="B12:B13"/>
    <mergeCell ref="K27:K28"/>
    <mergeCell ref="B24:D25"/>
    <mergeCell ref="B18:B20"/>
    <mergeCell ref="E18:E19"/>
    <mergeCell ref="B42:D42"/>
    <mergeCell ref="B32:D32"/>
    <mergeCell ref="B33:K33"/>
    <mergeCell ref="K30:K32"/>
    <mergeCell ref="J24:J25"/>
    <mergeCell ref="I24:I25"/>
    <mergeCell ref="E24:E25"/>
    <mergeCell ref="H24:H25"/>
    <mergeCell ref="B31:D31"/>
    <mergeCell ref="B40:D40"/>
    <mergeCell ref="F6:J7"/>
    <mergeCell ref="A17:K17"/>
    <mergeCell ref="D18:D19"/>
    <mergeCell ref="A18:A20"/>
    <mergeCell ref="K38:K44"/>
    <mergeCell ref="B27:B28"/>
    <mergeCell ref="B30:D30"/>
    <mergeCell ref="B35:B36"/>
    <mergeCell ref="K36:K37"/>
    <mergeCell ref="B39:D39"/>
    <mergeCell ref="B14:D14"/>
    <mergeCell ref="B16:D16"/>
    <mergeCell ref="I18:I19"/>
    <mergeCell ref="F18:F19"/>
    <mergeCell ref="A9:K9"/>
    <mergeCell ref="A12:A13"/>
    <mergeCell ref="C18:C19"/>
    <mergeCell ref="K18:K21"/>
    <mergeCell ref="J18:J19"/>
    <mergeCell ref="G18:G19"/>
    <mergeCell ref="F1:K1"/>
    <mergeCell ref="B6:B8"/>
    <mergeCell ref="C6:C8"/>
    <mergeCell ref="A3:K3"/>
    <mergeCell ref="A5:K5"/>
    <mergeCell ref="A4:K4"/>
    <mergeCell ref="D6:D8"/>
    <mergeCell ref="K6:K8"/>
    <mergeCell ref="A6:A8"/>
    <mergeCell ref="E6:E8"/>
  </mergeCells>
  <phoneticPr fontId="23" type="noConversion"/>
  <printOptions horizontalCentered="1"/>
  <pageMargins left="0.70866141732283472" right="0.31496062992125984" top="0.39" bottom="0.22" header="0.32" footer="0.11811023622047245"/>
  <pageSetup paperSize="9" scale="73" fitToHeight="4" orientation="landscape" r:id="rId1"/>
</worksheet>
</file>

<file path=xl/worksheets/sheet5.xml><?xml version="1.0" encoding="utf-8"?>
<worksheet xmlns="http://schemas.openxmlformats.org/spreadsheetml/2006/main" xmlns:r="http://schemas.openxmlformats.org/officeDocument/2006/relationships">
  <dimension ref="A1:P19"/>
  <sheetViews>
    <sheetView topLeftCell="A13" workbookViewId="0">
      <selection activeCell="C19" sqref="C19"/>
    </sheetView>
  </sheetViews>
  <sheetFormatPr defaultColWidth="8" defaultRowHeight="15.75"/>
  <cols>
    <col min="1" max="1" width="5.125" style="203" customWidth="1"/>
    <col min="2" max="2" width="31.875" style="203" customWidth="1"/>
    <col min="3" max="3" width="37.5" style="203" customWidth="1"/>
    <col min="4" max="4" width="8" style="203"/>
    <col min="5" max="5" width="13.75" style="203" customWidth="1"/>
    <col min="6" max="7" width="7.25" style="203" customWidth="1"/>
    <col min="8" max="8" width="7" style="203" customWidth="1"/>
    <col min="9" max="9" width="7.375" style="203" customWidth="1"/>
    <col min="10" max="10" width="7.25" style="203" customWidth="1"/>
    <col min="11" max="16384" width="8" style="203"/>
  </cols>
  <sheetData>
    <row r="1" spans="1:16" s="3" customFormat="1" ht="66.75" customHeight="1">
      <c r="A1" s="7"/>
      <c r="B1" s="8"/>
      <c r="C1" s="7"/>
      <c r="D1" s="7"/>
      <c r="E1" s="352" t="s">
        <v>271</v>
      </c>
      <c r="F1" s="352"/>
      <c r="G1" s="352"/>
      <c r="H1" s="352"/>
      <c r="I1" s="352"/>
      <c r="J1" s="352"/>
      <c r="K1" s="195"/>
      <c r="L1" s="195"/>
      <c r="M1" s="195"/>
    </row>
    <row r="2" spans="1:16" s="3" customFormat="1">
      <c r="A2" s="288" t="s">
        <v>117</v>
      </c>
      <c r="B2" s="288"/>
      <c r="C2" s="288"/>
      <c r="D2" s="288"/>
      <c r="E2" s="288"/>
      <c r="F2" s="288"/>
      <c r="G2" s="288"/>
      <c r="H2" s="288"/>
      <c r="I2" s="288"/>
      <c r="J2" s="288"/>
    </row>
    <row r="3" spans="1:16" s="3" customFormat="1" ht="15.75" customHeight="1">
      <c r="A3" s="430" t="s">
        <v>262</v>
      </c>
      <c r="B3" s="430"/>
      <c r="C3" s="430"/>
      <c r="D3" s="430"/>
      <c r="E3" s="430"/>
      <c r="F3" s="430"/>
      <c r="G3" s="430"/>
      <c r="H3" s="430"/>
      <c r="I3" s="430"/>
      <c r="J3" s="430"/>
      <c r="K3" s="206"/>
      <c r="L3" s="206"/>
      <c r="M3" s="206"/>
      <c r="N3" s="2"/>
      <c r="O3" s="2"/>
      <c r="P3" s="2"/>
    </row>
    <row r="4" spans="1:16" s="3" customFormat="1" ht="12" customHeight="1">
      <c r="A4" s="430"/>
      <c r="B4" s="430"/>
      <c r="C4" s="430"/>
      <c r="D4" s="430"/>
      <c r="E4" s="430"/>
      <c r="F4" s="430"/>
      <c r="G4" s="430"/>
      <c r="H4" s="430"/>
      <c r="I4" s="430"/>
      <c r="J4" s="430"/>
      <c r="K4" s="430"/>
      <c r="L4" s="430"/>
      <c r="M4" s="430"/>
      <c r="N4" s="2"/>
      <c r="O4" s="2"/>
      <c r="P4" s="2"/>
    </row>
    <row r="5" spans="1:16" ht="81.75" customHeight="1">
      <c r="A5" s="427" t="s">
        <v>309</v>
      </c>
      <c r="B5" s="427" t="s">
        <v>133</v>
      </c>
      <c r="C5" s="427" t="s">
        <v>205</v>
      </c>
      <c r="D5" s="427" t="s">
        <v>208</v>
      </c>
      <c r="E5" s="427" t="s">
        <v>206</v>
      </c>
      <c r="F5" s="424" t="s">
        <v>207</v>
      </c>
      <c r="G5" s="425"/>
      <c r="H5" s="425"/>
      <c r="I5" s="425"/>
      <c r="J5" s="426"/>
    </row>
    <row r="6" spans="1:16" ht="18.75" customHeight="1">
      <c r="A6" s="428"/>
      <c r="B6" s="428"/>
      <c r="C6" s="428"/>
      <c r="D6" s="428"/>
      <c r="E6" s="428"/>
      <c r="F6" s="427" t="s">
        <v>134</v>
      </c>
      <c r="G6" s="427" t="s">
        <v>135</v>
      </c>
      <c r="H6" s="427" t="s">
        <v>136</v>
      </c>
      <c r="I6" s="427" t="s">
        <v>137</v>
      </c>
      <c r="J6" s="427" t="s">
        <v>138</v>
      </c>
    </row>
    <row r="7" spans="1:16" ht="65.25" customHeight="1">
      <c r="A7" s="429"/>
      <c r="B7" s="429"/>
      <c r="C7" s="429"/>
      <c r="D7" s="429"/>
      <c r="E7" s="429"/>
      <c r="F7" s="429"/>
      <c r="G7" s="429"/>
      <c r="H7" s="429"/>
      <c r="I7" s="429"/>
      <c r="J7" s="429"/>
    </row>
    <row r="8" spans="1:16" ht="45.75" customHeight="1">
      <c r="A8" s="424" t="s">
        <v>140</v>
      </c>
      <c r="B8" s="425"/>
      <c r="C8" s="425"/>
      <c r="D8" s="425"/>
      <c r="E8" s="425"/>
      <c r="F8" s="425"/>
      <c r="G8" s="425"/>
      <c r="H8" s="425"/>
      <c r="I8" s="425"/>
      <c r="J8" s="426"/>
    </row>
    <row r="9" spans="1:16" ht="110.25">
      <c r="A9" s="209" t="s">
        <v>195</v>
      </c>
      <c r="B9" s="207" t="str">
        <f ca="1">'Приложение1 '!$B$10</f>
        <v xml:space="preserve">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v>
      </c>
      <c r="C9" s="211" t="s">
        <v>238</v>
      </c>
      <c r="D9" s="204" t="s">
        <v>86</v>
      </c>
      <c r="E9" s="204">
        <v>63</v>
      </c>
      <c r="F9" s="204">
        <v>66</v>
      </c>
      <c r="G9" s="204">
        <v>69</v>
      </c>
      <c r="H9" s="204">
        <v>72</v>
      </c>
      <c r="I9" s="204">
        <v>75</v>
      </c>
      <c r="J9" s="204">
        <v>78</v>
      </c>
    </row>
    <row r="10" spans="1:16" ht="94.5">
      <c r="A10" s="209" t="s">
        <v>196</v>
      </c>
      <c r="B10" s="207" t="str">
        <f ca="1">'Приложение1 '!$B$11</f>
        <v xml:space="preserve">Обеспечение безопасности людей на водных объектах, охраны их жизни и здоровья </v>
      </c>
      <c r="C10" s="211" t="s">
        <v>305</v>
      </c>
      <c r="D10" s="204" t="s">
        <v>86</v>
      </c>
      <c r="E10" s="204">
        <v>100</v>
      </c>
      <c r="F10" s="204">
        <v>99</v>
      </c>
      <c r="G10" s="204">
        <v>98</v>
      </c>
      <c r="H10" s="204">
        <v>96</v>
      </c>
      <c r="I10" s="204">
        <v>94</v>
      </c>
      <c r="J10" s="204">
        <v>91</v>
      </c>
    </row>
    <row r="11" spans="1:16" ht="141.75">
      <c r="A11" s="209" t="s">
        <v>197</v>
      </c>
      <c r="B11" s="207" t="str">
        <f ca="1">'Приложение1 '!$B$12</f>
        <v xml:space="preserve">Формирование финансовых резервов для ликвидации чрезвычайных ситуаций </v>
      </c>
      <c r="C11" s="211" t="s">
        <v>304</v>
      </c>
      <c r="D11" s="204" t="s">
        <v>198</v>
      </c>
      <c r="E11" s="204">
        <v>3341.4</v>
      </c>
      <c r="F11" s="204">
        <v>3341.4</v>
      </c>
      <c r="G11" s="204">
        <v>3341.4</v>
      </c>
      <c r="H11" s="204">
        <v>3341.4</v>
      </c>
      <c r="I11" s="204">
        <v>3341.4</v>
      </c>
      <c r="J11" s="204">
        <v>3341.4</v>
      </c>
    </row>
    <row r="12" spans="1:16" ht="37.5" customHeight="1">
      <c r="A12" s="424" t="s">
        <v>141</v>
      </c>
      <c r="B12" s="425"/>
      <c r="C12" s="425"/>
      <c r="D12" s="425"/>
      <c r="E12" s="425"/>
      <c r="F12" s="425"/>
      <c r="G12" s="425"/>
      <c r="H12" s="425"/>
      <c r="I12" s="425"/>
      <c r="J12" s="426"/>
    </row>
    <row r="13" spans="1:16" ht="110.25">
      <c r="A13" s="209" t="s">
        <v>199</v>
      </c>
      <c r="B13" s="207" t="str">
        <f ca="1">'Приложение1 '!$B$18</f>
        <v>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v>
      </c>
      <c r="C13" s="211" t="s">
        <v>209</v>
      </c>
      <c r="D13" s="204" t="s">
        <v>86</v>
      </c>
      <c r="E13" s="204">
        <v>70</v>
      </c>
      <c r="F13" s="204">
        <v>75</v>
      </c>
      <c r="G13" s="204">
        <v>80</v>
      </c>
      <c r="H13" s="204">
        <v>90</v>
      </c>
      <c r="I13" s="204">
        <v>95</v>
      </c>
      <c r="J13" s="204">
        <v>99</v>
      </c>
    </row>
    <row r="14" spans="1:16" ht="78.75">
      <c r="A14" s="209" t="s">
        <v>200</v>
      </c>
      <c r="B14" s="207" t="str">
        <f ca="1">'Приложение1 '!$B$21</f>
        <v>Обеспечение деятельности Единой дежурной-диспетчерской службы - 112</v>
      </c>
      <c r="C14" s="211" t="s">
        <v>210</v>
      </c>
      <c r="D14" s="204" t="s">
        <v>86</v>
      </c>
      <c r="E14" s="204">
        <v>0</v>
      </c>
      <c r="F14" s="204">
        <v>0</v>
      </c>
      <c r="G14" s="204">
        <v>10</v>
      </c>
      <c r="H14" s="204">
        <v>15</v>
      </c>
      <c r="I14" s="204">
        <v>20</v>
      </c>
      <c r="J14" s="204">
        <v>25</v>
      </c>
    </row>
    <row r="15" spans="1:16" ht="42" customHeight="1">
      <c r="A15" s="424" t="s">
        <v>142</v>
      </c>
      <c r="B15" s="425"/>
      <c r="C15" s="425"/>
      <c r="D15" s="425"/>
      <c r="E15" s="425"/>
      <c r="F15" s="425"/>
      <c r="G15" s="425"/>
      <c r="H15" s="425"/>
      <c r="I15" s="425"/>
      <c r="J15" s="426"/>
    </row>
    <row r="16" spans="1:16" ht="110.25">
      <c r="A16" s="210" t="s">
        <v>201</v>
      </c>
      <c r="B16" s="208" t="str">
        <f ca="1">'Приложение1 '!$B$27</f>
        <v xml:space="preserve">Приобретение техники, оборудования снаряжения и оказание услуг для обеспечения меропритий по предупреждению и  ликвидации чрезвычайных ситуаций, вызванных  природными пожарами </v>
      </c>
      <c r="C16" s="211" t="s">
        <v>245</v>
      </c>
      <c r="D16" s="204" t="s">
        <v>86</v>
      </c>
      <c r="E16" s="204">
        <v>100</v>
      </c>
      <c r="F16" s="204">
        <v>99</v>
      </c>
      <c r="G16" s="204">
        <v>98</v>
      </c>
      <c r="H16" s="204">
        <v>97</v>
      </c>
      <c r="I16" s="204">
        <v>96</v>
      </c>
      <c r="J16" s="204">
        <v>95</v>
      </c>
    </row>
    <row r="17" spans="1:10" ht="110.25">
      <c r="A17" s="210" t="s">
        <v>202</v>
      </c>
      <c r="B17" s="207" t="str">
        <f ca="1">'Приложение1 '!$B$29</f>
        <v>Приобретение средств, выполение работ и оказание услуг по обеспечению пожарной безопасности на муниципальных объектах с массовым пребыванием людей и социально - значимых обектах</v>
      </c>
      <c r="C17" s="211" t="s">
        <v>246</v>
      </c>
      <c r="D17" s="204" t="s">
        <v>86</v>
      </c>
      <c r="E17" s="204">
        <v>100</v>
      </c>
      <c r="F17" s="204">
        <v>98</v>
      </c>
      <c r="G17" s="204">
        <v>97</v>
      </c>
      <c r="H17" s="204">
        <v>96</v>
      </c>
      <c r="I17" s="204">
        <v>95</v>
      </c>
      <c r="J17" s="204">
        <v>94</v>
      </c>
    </row>
    <row r="18" spans="1:10" ht="33" customHeight="1">
      <c r="A18" s="424" t="s">
        <v>143</v>
      </c>
      <c r="B18" s="425"/>
      <c r="C18" s="425"/>
      <c r="D18" s="425"/>
      <c r="E18" s="425"/>
      <c r="F18" s="425"/>
      <c r="G18" s="425"/>
      <c r="H18" s="425"/>
      <c r="I18" s="425"/>
      <c r="J18" s="426"/>
    </row>
    <row r="19" spans="1:10" ht="63">
      <c r="A19" s="210" t="s">
        <v>203</v>
      </c>
      <c r="B19" s="207" t="str">
        <f ca="1">'Приложение1 '!$B$35</f>
        <v xml:space="preserve">Создание запасов средств индивидуальной защиты, используемых в целях гражданской  обороны </v>
      </c>
      <c r="C19" s="211" t="s">
        <v>239</v>
      </c>
      <c r="D19" s="204" t="s">
        <v>86</v>
      </c>
      <c r="E19" s="204">
        <v>40</v>
      </c>
      <c r="F19" s="204">
        <v>45</v>
      </c>
      <c r="G19" s="204">
        <v>50</v>
      </c>
      <c r="H19" s="204">
        <v>55</v>
      </c>
      <c r="I19" s="204">
        <v>60</v>
      </c>
      <c r="J19" s="204">
        <v>65</v>
      </c>
    </row>
  </sheetData>
  <mergeCells count="19">
    <mergeCell ref="E1:J1"/>
    <mergeCell ref="I6:I7"/>
    <mergeCell ref="A4:M4"/>
    <mergeCell ref="A3:J3"/>
    <mergeCell ref="A2:J2"/>
    <mergeCell ref="H6:H7"/>
    <mergeCell ref="C5:C7"/>
    <mergeCell ref="E5:E7"/>
    <mergeCell ref="D5:D7"/>
    <mergeCell ref="A5:A7"/>
    <mergeCell ref="A8:J8"/>
    <mergeCell ref="A18:J18"/>
    <mergeCell ref="A12:J12"/>
    <mergeCell ref="B5:B7"/>
    <mergeCell ref="A15:J15"/>
    <mergeCell ref="F5:J5"/>
    <mergeCell ref="J6:J7"/>
    <mergeCell ref="F6:F7"/>
    <mergeCell ref="G6:G7"/>
  </mergeCells>
  <phoneticPr fontId="5" type="noConversion"/>
  <pageMargins left="0.27" right="0.33" top="0.56000000000000005" bottom="0.28000000000000003" header="0.55000000000000004" footer="0.3"/>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dimension ref="A1:P16"/>
  <sheetViews>
    <sheetView view="pageBreakPreview" topLeftCell="A13" zoomScale="60" zoomScaleNormal="100" workbookViewId="0">
      <selection activeCell="A5" sqref="A5:E5"/>
    </sheetView>
  </sheetViews>
  <sheetFormatPr defaultColWidth="8" defaultRowHeight="15"/>
  <cols>
    <col min="1" max="1" width="6.375" style="224" customWidth="1"/>
    <col min="2" max="2" width="24.875" style="217" customWidth="1"/>
    <col min="3" max="3" width="39.25" style="217" customWidth="1"/>
    <col min="4" max="4" width="35.25" style="217" customWidth="1"/>
    <col min="5" max="5" width="15.625" style="225" customWidth="1"/>
    <col min="6" max="16384" width="8" style="217"/>
  </cols>
  <sheetData>
    <row r="1" spans="1:16" s="215" customFormat="1" ht="63.75" customHeight="1">
      <c r="A1" s="212"/>
      <c r="B1" s="212"/>
      <c r="C1" s="213"/>
      <c r="D1" s="431" t="s">
        <v>272</v>
      </c>
      <c r="E1" s="431"/>
      <c r="F1" s="214"/>
      <c r="G1" s="214"/>
      <c r="H1" s="214"/>
      <c r="I1" s="214"/>
      <c r="J1" s="214"/>
      <c r="K1" s="214"/>
      <c r="L1" s="214"/>
      <c r="M1" s="214"/>
    </row>
    <row r="2" spans="1:16" s="215" customFormat="1" ht="12" customHeight="1">
      <c r="A2" s="276"/>
      <c r="B2" s="276"/>
      <c r="C2" s="276"/>
      <c r="D2" s="276"/>
      <c r="E2" s="276"/>
      <c r="F2" s="276"/>
      <c r="G2" s="276"/>
      <c r="H2" s="276"/>
      <c r="I2" s="276"/>
      <c r="J2" s="276"/>
      <c r="K2" s="276"/>
      <c r="L2" s="276"/>
      <c r="M2" s="276"/>
      <c r="N2" s="216"/>
      <c r="O2" s="216"/>
      <c r="P2" s="216"/>
    </row>
    <row r="3" spans="1:16" ht="39" customHeight="1">
      <c r="A3" s="435" t="s">
        <v>273</v>
      </c>
      <c r="B3" s="435"/>
      <c r="C3" s="435"/>
      <c r="D3" s="435"/>
      <c r="E3" s="435"/>
    </row>
    <row r="4" spans="1:16" s="219" customFormat="1" ht="69" customHeight="1">
      <c r="A4" s="218" t="s">
        <v>212</v>
      </c>
      <c r="B4" s="218" t="s">
        <v>213</v>
      </c>
      <c r="C4" s="218" t="s">
        <v>214</v>
      </c>
      <c r="D4" s="218" t="s">
        <v>215</v>
      </c>
      <c r="E4" s="218" t="s">
        <v>37</v>
      </c>
    </row>
    <row r="5" spans="1:16" ht="48" customHeight="1">
      <c r="A5" s="432" t="s">
        <v>144</v>
      </c>
      <c r="B5" s="433"/>
      <c r="C5" s="433"/>
      <c r="D5" s="433"/>
      <c r="E5" s="434"/>
    </row>
    <row r="6" spans="1:16" ht="183.75" customHeight="1">
      <c r="A6" s="220" t="s">
        <v>217</v>
      </c>
      <c r="B6" s="221" t="str">
        <f ca="1">'Приложение 2'!$C$9</f>
        <v>Показатель 1: Увеличение  степени готовности личного состава формирований к реагированию и организации проведения аварийно-спасательных и других неотложных работ к нормативной степени готовности относительно показателей 2014 года.</v>
      </c>
      <c r="C6" s="176" t="s">
        <v>288</v>
      </c>
      <c r="D6" s="220" t="s">
        <v>218</v>
      </c>
      <c r="E6" s="220" t="s">
        <v>219</v>
      </c>
    </row>
    <row r="7" spans="1:16" ht="178.5" customHeight="1">
      <c r="A7" s="220" t="s">
        <v>220</v>
      </c>
      <c r="B7" s="221" t="str">
        <f ca="1">'Приложение 2'!$C$10</f>
        <v>Показатель 2: Снижение доли утонувших и травмированных людей на водных объектах, расположенных на территории Воскресенского муниципального района, по сравнению с показателем 2014 года</v>
      </c>
      <c r="C7" s="176" t="s">
        <v>274</v>
      </c>
      <c r="D7" s="176" t="s">
        <v>275</v>
      </c>
      <c r="E7" s="220" t="s">
        <v>219</v>
      </c>
    </row>
    <row r="8" spans="1:16" ht="251.25" customHeight="1">
      <c r="A8" s="220" t="s">
        <v>221</v>
      </c>
      <c r="B8" s="221" t="str">
        <f ca="1">'Приложение 2'!$C$11</f>
        <v>Показатель 3: Соотношение фактического и нормативного объема накопления резервного фонда материальных ресурсов Московской области для ликвидации чрезвычайных ситуаций межмуниципального и муниципального характера на территории Воскресенского муниципального района</v>
      </c>
      <c r="C8" s="176" t="s">
        <v>296</v>
      </c>
      <c r="D8" s="176" t="s">
        <v>286</v>
      </c>
      <c r="E8" s="220" t="s">
        <v>219</v>
      </c>
    </row>
    <row r="9" spans="1:16" s="222" customFormat="1" ht="45" customHeight="1">
      <c r="A9" s="433" t="s">
        <v>145</v>
      </c>
      <c r="B9" s="433"/>
      <c r="C9" s="433"/>
      <c r="D9" s="433"/>
      <c r="E9" s="434"/>
    </row>
    <row r="10" spans="1:16" ht="280.5" customHeight="1">
      <c r="A10" s="223" t="s">
        <v>217</v>
      </c>
      <c r="B10" s="221" t="str">
        <f ca="1">'Приложение 2'!$C$13</f>
        <v xml:space="preserve">Показатель 1: Охват населения муниципального образования централизованным оповещением и информированием по каналам </v>
      </c>
      <c r="C10" s="221" t="s">
        <v>295</v>
      </c>
      <c r="D10" s="179" t="s">
        <v>287</v>
      </c>
      <c r="E10" s="220" t="s">
        <v>219</v>
      </c>
    </row>
    <row r="11" spans="1:16" ht="328.5" customHeight="1">
      <c r="A11" s="223" t="s">
        <v>220</v>
      </c>
      <c r="B11" s="221" t="str">
        <f ca="1">'Приложение 2'!$C$14</f>
        <v>Показатель 2:  Сокращение среднего времени совместного реагирования нескольких экстренных оперативных служб на обращения населения по единому номеру "112"</v>
      </c>
      <c r="C11" s="221" t="s">
        <v>291</v>
      </c>
      <c r="D11" s="179" t="s">
        <v>293</v>
      </c>
      <c r="E11" s="220" t="s">
        <v>219</v>
      </c>
    </row>
    <row r="12" spans="1:16" ht="45" customHeight="1">
      <c r="A12" s="436" t="s">
        <v>142</v>
      </c>
      <c r="B12" s="437"/>
      <c r="C12" s="437"/>
      <c r="D12" s="437"/>
      <c r="E12" s="438"/>
    </row>
    <row r="13" spans="1:16" ht="179.25" customHeight="1">
      <c r="A13" s="223" t="s">
        <v>217</v>
      </c>
      <c r="B13" s="221" t="str">
        <f ca="1">'Приложение 2'!$C$16</f>
        <v>Показатель 1: Снижение доли пожаров, произошедших на территории Воскресенского муниципального района, от общего числа происшествий и ЧС на территории Воскресенского муниципального района по сравнению с показателем 2014 года</v>
      </c>
      <c r="C13" s="221" t="s">
        <v>292</v>
      </c>
      <c r="D13" s="179" t="s">
        <v>237</v>
      </c>
      <c r="E13" s="220" t="s">
        <v>219</v>
      </c>
    </row>
    <row r="14" spans="1:16" ht="180" customHeight="1">
      <c r="A14" s="223" t="s">
        <v>220</v>
      </c>
      <c r="B14" s="221" t="str">
        <f ca="1">'Приложение 2'!$C$17</f>
        <v>Показатель 2: Снижение доли погибших и травмированных людей на пожарах, произошедших на территории Воскресенского муниципального района по сравнению с показателем 2014 года</v>
      </c>
      <c r="C14" s="221" t="s">
        <v>294</v>
      </c>
      <c r="D14" s="179" t="s">
        <v>237</v>
      </c>
      <c r="E14" s="220" t="s">
        <v>219</v>
      </c>
    </row>
    <row r="15" spans="1:16" ht="34.5" customHeight="1">
      <c r="A15" s="432" t="s">
        <v>143</v>
      </c>
      <c r="B15" s="433"/>
      <c r="C15" s="433"/>
      <c r="D15" s="433"/>
      <c r="E15" s="434"/>
    </row>
    <row r="16" spans="1:16" ht="381.75" customHeight="1">
      <c r="A16" s="223" t="s">
        <v>217</v>
      </c>
      <c r="B16" s="221" t="str">
        <f ca="1">'Приложение 2'!$C$19</f>
        <v>Показатель 1: Уровень обеспеченности имуществом гражданской обороны по сравнению с нормами</v>
      </c>
      <c r="C16" s="221" t="s">
        <v>290</v>
      </c>
      <c r="D16" s="179" t="s">
        <v>297</v>
      </c>
      <c r="E16" s="220" t="s">
        <v>219</v>
      </c>
    </row>
  </sheetData>
  <mergeCells count="6">
    <mergeCell ref="D1:E1"/>
    <mergeCell ref="A15:E15"/>
    <mergeCell ref="A3:E3"/>
    <mergeCell ref="A5:E5"/>
    <mergeCell ref="A9:E9"/>
    <mergeCell ref="A12:E12"/>
  </mergeCells>
  <phoneticPr fontId="27" type="noConversion"/>
  <pageMargins left="0.7" right="0.7" top="0.74" bottom="0.28000000000000003" header="0.3" footer="0.3"/>
  <pageSetup paperSize="9" scale="80" orientation="landscape" verticalDpi="0"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J30"/>
  <sheetViews>
    <sheetView zoomScale="85" zoomScaleNormal="85" workbookViewId="0">
      <selection activeCell="I30" sqref="I30"/>
    </sheetView>
  </sheetViews>
  <sheetFormatPr defaultRowHeight="15.75"/>
  <cols>
    <col min="1" max="1" width="5.875" style="163" customWidth="1"/>
    <col min="2" max="2" width="45.25" style="167" customWidth="1"/>
    <col min="3" max="3" width="11.75" style="163" customWidth="1"/>
    <col min="4" max="4" width="18.875" style="168" customWidth="1"/>
    <col min="5" max="5" width="9.625" style="168" customWidth="1"/>
    <col min="6" max="6" width="8.625" style="168" customWidth="1"/>
    <col min="7" max="8" width="8.875" style="168" customWidth="1"/>
    <col min="9" max="9" width="9.125" style="168" customWidth="1"/>
    <col min="10" max="10" width="14.5" style="168" customWidth="1"/>
    <col min="11" max="16384" width="9" style="168"/>
  </cols>
  <sheetData>
    <row r="1" spans="1:10" ht="17.25" customHeight="1"/>
    <row r="2" spans="1:10">
      <c r="A2" s="354" t="s">
        <v>247</v>
      </c>
      <c r="B2" s="354"/>
      <c r="C2" s="354"/>
      <c r="D2" s="354"/>
      <c r="E2" s="354"/>
      <c r="F2" s="354"/>
      <c r="G2" s="354"/>
      <c r="H2" s="354"/>
      <c r="I2" s="354"/>
      <c r="J2" s="354"/>
    </row>
    <row r="3" spans="1:10" ht="22.5" customHeight="1">
      <c r="A3" s="356" t="s">
        <v>277</v>
      </c>
      <c r="B3" s="356"/>
      <c r="C3" s="356"/>
      <c r="D3" s="356"/>
      <c r="E3" s="356"/>
      <c r="F3" s="356"/>
      <c r="G3" s="356"/>
      <c r="H3" s="356"/>
      <c r="I3" s="356"/>
      <c r="J3" s="356"/>
    </row>
    <row r="4" spans="1:10" ht="15.75" customHeight="1">
      <c r="A4" s="353" t="s">
        <v>309</v>
      </c>
      <c r="B4" s="353" t="s">
        <v>248</v>
      </c>
      <c r="C4" s="353" t="s">
        <v>310</v>
      </c>
      <c r="D4" s="417" t="s">
        <v>249</v>
      </c>
      <c r="E4" s="372" t="s">
        <v>129</v>
      </c>
      <c r="F4" s="373"/>
      <c r="G4" s="373"/>
      <c r="H4" s="373"/>
      <c r="I4" s="374"/>
      <c r="J4" s="353" t="s">
        <v>250</v>
      </c>
    </row>
    <row r="5" spans="1:10" s="163" customFormat="1" ht="33" customHeight="1">
      <c r="A5" s="353"/>
      <c r="B5" s="353"/>
      <c r="C5" s="353"/>
      <c r="D5" s="418"/>
      <c r="E5" s="375"/>
      <c r="F5" s="376"/>
      <c r="G5" s="376"/>
      <c r="H5" s="376"/>
      <c r="I5" s="377"/>
      <c r="J5" s="353"/>
    </row>
    <row r="6" spans="1:10" ht="79.5" customHeight="1">
      <c r="A6" s="353"/>
      <c r="B6" s="353"/>
      <c r="C6" s="353"/>
      <c r="D6" s="419"/>
      <c r="E6" s="172" t="s">
        <v>82</v>
      </c>
      <c r="F6" s="172" t="s">
        <v>83</v>
      </c>
      <c r="G6" s="172" t="s">
        <v>266</v>
      </c>
      <c r="H6" s="172" t="s">
        <v>88</v>
      </c>
      <c r="I6" s="172" t="s">
        <v>89</v>
      </c>
      <c r="J6" s="353"/>
    </row>
    <row r="7" spans="1:10" ht="48" customHeight="1">
      <c r="A7" s="444" t="s">
        <v>230</v>
      </c>
      <c r="B7" s="445"/>
      <c r="C7" s="445"/>
      <c r="D7" s="445"/>
      <c r="E7" s="445"/>
      <c r="F7" s="445"/>
      <c r="G7" s="445"/>
      <c r="H7" s="445"/>
      <c r="I7" s="445"/>
      <c r="J7" s="446"/>
    </row>
    <row r="8" spans="1:10" ht="72.75" customHeight="1">
      <c r="A8" s="196" t="s">
        <v>74</v>
      </c>
      <c r="B8" s="190" t="s">
        <v>101</v>
      </c>
      <c r="C8" s="191" t="s">
        <v>87</v>
      </c>
      <c r="D8" s="200" t="s">
        <v>254</v>
      </c>
      <c r="E8" s="200">
        <v>16357</v>
      </c>
      <c r="F8" s="200">
        <v>17338</v>
      </c>
      <c r="G8" s="200">
        <v>18379</v>
      </c>
      <c r="H8" s="200">
        <v>19481</v>
      </c>
      <c r="I8" s="200">
        <v>20650</v>
      </c>
      <c r="J8" s="200"/>
    </row>
    <row r="9" spans="1:10" s="170" customFormat="1" ht="79.5" customHeight="1">
      <c r="A9" s="197" t="s">
        <v>75</v>
      </c>
      <c r="B9" s="181" t="s">
        <v>126</v>
      </c>
      <c r="C9" s="188" t="s">
        <v>312</v>
      </c>
      <c r="D9" s="200" t="s">
        <v>252</v>
      </c>
      <c r="E9" s="201">
        <v>774.9</v>
      </c>
      <c r="F9" s="201">
        <v>774.9</v>
      </c>
      <c r="G9" s="201">
        <v>774.9</v>
      </c>
      <c r="H9" s="201">
        <v>774.9</v>
      </c>
      <c r="I9" s="201">
        <v>774.9</v>
      </c>
      <c r="J9" s="200"/>
    </row>
    <row r="10" spans="1:10" s="170" customFormat="1" ht="88.5" customHeight="1">
      <c r="A10" s="368" t="s">
        <v>76</v>
      </c>
      <c r="B10" s="397" t="s">
        <v>102</v>
      </c>
      <c r="C10" s="188" t="s">
        <v>312</v>
      </c>
      <c r="D10" s="442" t="s">
        <v>252</v>
      </c>
      <c r="E10" s="200">
        <v>2170</v>
      </c>
      <c r="F10" s="200">
        <v>2170</v>
      </c>
      <c r="G10" s="200">
        <v>2170</v>
      </c>
      <c r="H10" s="200">
        <v>2170</v>
      </c>
      <c r="I10" s="200">
        <v>2170</v>
      </c>
      <c r="J10" s="200"/>
    </row>
    <row r="11" spans="1:10" ht="33.75" customHeight="1">
      <c r="A11" s="369"/>
      <c r="B11" s="398"/>
      <c r="C11" s="188" t="s">
        <v>87</v>
      </c>
      <c r="D11" s="443"/>
      <c r="E11" s="200">
        <v>1172</v>
      </c>
      <c r="F11" s="200">
        <v>1172</v>
      </c>
      <c r="G11" s="200">
        <v>1172</v>
      </c>
      <c r="H11" s="200">
        <v>1172</v>
      </c>
      <c r="I11" s="200">
        <v>1172</v>
      </c>
      <c r="J11" s="200"/>
    </row>
    <row r="12" spans="1:10" ht="30" customHeight="1">
      <c r="A12" s="378" t="s">
        <v>146</v>
      </c>
      <c r="B12" s="379"/>
      <c r="C12" s="379"/>
      <c r="D12" s="380"/>
      <c r="E12" s="202">
        <f>SUM(E8:E11)</f>
        <v>20473.900000000001</v>
      </c>
      <c r="F12" s="202">
        <f>SUM(F8:F11)</f>
        <v>21454.9</v>
      </c>
      <c r="G12" s="202">
        <f>SUM(G8:G11)</f>
        <v>22495.9</v>
      </c>
      <c r="H12" s="202">
        <f>SUM(H8:H11)</f>
        <v>23597.9</v>
      </c>
      <c r="I12" s="202">
        <f>SUM(I8:I11)</f>
        <v>24766.9</v>
      </c>
      <c r="J12" s="202"/>
    </row>
    <row r="13" spans="1:10" ht="87" customHeight="1">
      <c r="A13" s="271"/>
      <c r="B13" s="272"/>
      <c r="C13" s="272"/>
      <c r="D13" s="272"/>
      <c r="E13" s="273"/>
      <c r="F13" s="273"/>
      <c r="G13" s="273"/>
      <c r="H13" s="273"/>
      <c r="I13" s="273"/>
      <c r="J13" s="274"/>
    </row>
    <row r="14" spans="1:10" ht="36" customHeight="1">
      <c r="A14" s="378" t="s">
        <v>149</v>
      </c>
      <c r="B14" s="379"/>
      <c r="C14" s="379"/>
      <c r="D14" s="379"/>
      <c r="E14" s="379"/>
      <c r="F14" s="379"/>
      <c r="G14" s="379"/>
      <c r="H14" s="379"/>
      <c r="I14" s="379"/>
      <c r="J14" s="380"/>
    </row>
    <row r="15" spans="1:10" ht="15.75" customHeight="1">
      <c r="A15" s="370" t="s">
        <v>77</v>
      </c>
      <c r="B15" s="405" t="s">
        <v>105</v>
      </c>
      <c r="C15" s="370" t="s">
        <v>312</v>
      </c>
      <c r="D15" s="439" t="s">
        <v>253</v>
      </c>
      <c r="E15" s="439">
        <v>2495.3000000000002</v>
      </c>
      <c r="F15" s="439">
        <v>2620</v>
      </c>
      <c r="G15" s="439">
        <v>2751</v>
      </c>
      <c r="H15" s="439">
        <v>2890</v>
      </c>
      <c r="I15" s="439">
        <v>0</v>
      </c>
      <c r="J15" s="439"/>
    </row>
    <row r="16" spans="1:10" ht="81" customHeight="1">
      <c r="A16" s="381"/>
      <c r="B16" s="406"/>
      <c r="C16" s="371"/>
      <c r="D16" s="441"/>
      <c r="E16" s="440"/>
      <c r="F16" s="440"/>
      <c r="G16" s="440"/>
      <c r="H16" s="440"/>
      <c r="I16" s="440"/>
      <c r="J16" s="440"/>
    </row>
    <row r="17" spans="1:10" ht="31.5" customHeight="1">
      <c r="A17" s="371"/>
      <c r="B17" s="407"/>
      <c r="C17" s="188" t="s">
        <v>87</v>
      </c>
      <c r="D17" s="440"/>
      <c r="E17" s="173">
        <v>570.5</v>
      </c>
      <c r="F17" s="173">
        <v>809</v>
      </c>
      <c r="G17" s="174">
        <v>1007</v>
      </c>
      <c r="H17" s="174">
        <v>1188.5</v>
      </c>
      <c r="I17" s="174">
        <v>1357</v>
      </c>
      <c r="J17" s="174"/>
    </row>
    <row r="18" spans="1:10" ht="90" customHeight="1">
      <c r="A18" s="188" t="s">
        <v>78</v>
      </c>
      <c r="B18" s="189" t="s">
        <v>116</v>
      </c>
      <c r="C18" s="188" t="s">
        <v>312</v>
      </c>
      <c r="D18" s="174" t="s">
        <v>252</v>
      </c>
      <c r="E18" s="174">
        <v>4300</v>
      </c>
      <c r="F18" s="174">
        <v>4558</v>
      </c>
      <c r="G18" s="174">
        <v>4831.5</v>
      </c>
      <c r="H18" s="174">
        <v>5122</v>
      </c>
      <c r="I18" s="174">
        <v>5429</v>
      </c>
      <c r="J18" s="174"/>
    </row>
    <row r="19" spans="1:10" ht="30.75" customHeight="1">
      <c r="A19" s="444" t="s">
        <v>147</v>
      </c>
      <c r="B19" s="447"/>
      <c r="C19" s="447"/>
      <c r="D19" s="448"/>
      <c r="E19" s="187">
        <f>SUM(E15:E18)</f>
        <v>7365.8</v>
      </c>
      <c r="F19" s="187">
        <f>SUM(F15:F18)</f>
        <v>7987</v>
      </c>
      <c r="G19" s="187">
        <f>SUM(G15:G18)</f>
        <v>8589.5</v>
      </c>
      <c r="H19" s="187">
        <f>SUM(H15:H18)</f>
        <v>9200.5</v>
      </c>
      <c r="I19" s="187">
        <f>SUM(I15:I18)</f>
        <v>6786</v>
      </c>
      <c r="J19" s="187"/>
    </row>
    <row r="20" spans="1:10" ht="30.75" customHeight="1">
      <c r="A20" s="365" t="s">
        <v>148</v>
      </c>
      <c r="B20" s="415"/>
      <c r="C20" s="415"/>
      <c r="D20" s="415"/>
      <c r="E20" s="415"/>
      <c r="F20" s="415"/>
      <c r="G20" s="415"/>
      <c r="H20" s="415"/>
      <c r="I20" s="415"/>
      <c r="J20" s="416"/>
    </row>
    <row r="21" spans="1:10" ht="87.75" customHeight="1">
      <c r="A21" s="368" t="s">
        <v>79</v>
      </c>
      <c r="B21" s="449" t="s">
        <v>204</v>
      </c>
      <c r="C21" s="188" t="s">
        <v>312</v>
      </c>
      <c r="D21" s="258" t="s">
        <v>255</v>
      </c>
      <c r="E21" s="259">
        <v>20</v>
      </c>
      <c r="F21" s="259">
        <v>20</v>
      </c>
      <c r="G21" s="259">
        <v>20</v>
      </c>
      <c r="H21" s="259">
        <v>20</v>
      </c>
      <c r="I21" s="259">
        <v>20</v>
      </c>
      <c r="J21" s="258"/>
    </row>
    <row r="22" spans="1:10" ht="80.25" customHeight="1">
      <c r="A22" s="369"/>
      <c r="B22" s="450"/>
      <c r="C22" s="188" t="s">
        <v>314</v>
      </c>
      <c r="D22" s="258" t="s">
        <v>255</v>
      </c>
      <c r="E22" s="259">
        <v>2000</v>
      </c>
      <c r="F22" s="259">
        <v>2000</v>
      </c>
      <c r="G22" s="259">
        <v>2000</v>
      </c>
      <c r="H22" s="259">
        <v>2000</v>
      </c>
      <c r="I22" s="259">
        <v>2000</v>
      </c>
      <c r="J22" s="258"/>
    </row>
    <row r="23" spans="1:10" ht="85.5" customHeight="1">
      <c r="A23" s="197" t="s">
        <v>80</v>
      </c>
      <c r="B23" s="253" t="s">
        <v>276</v>
      </c>
      <c r="C23" s="188" t="s">
        <v>312</v>
      </c>
      <c r="D23" s="191" t="s">
        <v>253</v>
      </c>
      <c r="E23" s="260">
        <v>280</v>
      </c>
      <c r="F23" s="260">
        <v>294</v>
      </c>
      <c r="G23" s="252">
        <v>308.7</v>
      </c>
      <c r="H23" s="252">
        <v>321.10000000000002</v>
      </c>
      <c r="I23" s="252">
        <v>340.3</v>
      </c>
      <c r="J23" s="252"/>
    </row>
    <row r="24" spans="1:10" ht="39.75" customHeight="1">
      <c r="A24" s="378" t="s">
        <v>278</v>
      </c>
      <c r="B24" s="379"/>
      <c r="C24" s="379"/>
      <c r="D24" s="380"/>
      <c r="E24" s="186">
        <f>SUM(E21:E23)</f>
        <v>2300</v>
      </c>
      <c r="F24" s="186">
        <f>SUM(F21:F23)</f>
        <v>2314</v>
      </c>
      <c r="G24" s="186">
        <f>SUM(G21:G23)</f>
        <v>2328.6999999999998</v>
      </c>
      <c r="H24" s="186">
        <f>SUM(H21:H23)</f>
        <v>2341.1</v>
      </c>
      <c r="I24" s="186">
        <f>SUM(I21:I23)</f>
        <v>2360.3000000000002</v>
      </c>
      <c r="J24" s="186"/>
    </row>
    <row r="25" spans="1:10">
      <c r="A25" s="444" t="s">
        <v>150</v>
      </c>
      <c r="B25" s="447"/>
      <c r="C25" s="447"/>
      <c r="D25" s="447"/>
      <c r="E25" s="447"/>
      <c r="F25" s="447"/>
      <c r="G25" s="447"/>
      <c r="H25" s="447"/>
      <c r="I25" s="447"/>
      <c r="J25" s="448"/>
    </row>
    <row r="26" spans="1:10" ht="78.75">
      <c r="A26" s="188" t="s">
        <v>103</v>
      </c>
      <c r="B26" s="181" t="s">
        <v>125</v>
      </c>
      <c r="C26" s="188" t="s">
        <v>312</v>
      </c>
      <c r="D26" s="188" t="s">
        <v>252</v>
      </c>
      <c r="E26" s="173">
        <v>2780</v>
      </c>
      <c r="F26" s="173">
        <v>3897</v>
      </c>
      <c r="G26" s="173">
        <v>3897</v>
      </c>
      <c r="H26" s="174">
        <v>3897</v>
      </c>
      <c r="I26" s="174">
        <v>3897</v>
      </c>
      <c r="J26" s="174"/>
    </row>
    <row r="27" spans="1:10" ht="78.75">
      <c r="A27" s="382" t="s">
        <v>91</v>
      </c>
      <c r="B27" s="388" t="s">
        <v>104</v>
      </c>
      <c r="C27" s="188" t="s">
        <v>312</v>
      </c>
      <c r="D27" s="370" t="s">
        <v>252</v>
      </c>
      <c r="E27" s="199">
        <v>183</v>
      </c>
      <c r="F27" s="199">
        <v>183</v>
      </c>
      <c r="G27" s="199">
        <v>183</v>
      </c>
      <c r="H27" s="198">
        <v>183</v>
      </c>
      <c r="I27" s="198">
        <v>183</v>
      </c>
      <c r="J27" s="198"/>
    </row>
    <row r="28" spans="1:10" ht="36.75" customHeight="1">
      <c r="A28" s="382"/>
      <c r="B28" s="388"/>
      <c r="C28" s="192" t="s">
        <v>87</v>
      </c>
      <c r="D28" s="371"/>
      <c r="E28" s="173">
        <v>225</v>
      </c>
      <c r="F28" s="173">
        <v>102.4</v>
      </c>
      <c r="G28" s="173">
        <v>0</v>
      </c>
      <c r="H28" s="174">
        <v>0</v>
      </c>
      <c r="I28" s="174">
        <v>0</v>
      </c>
      <c r="J28" s="174"/>
    </row>
    <row r="29" spans="1:10" ht="87.75" customHeight="1">
      <c r="A29" s="255" t="s">
        <v>251</v>
      </c>
      <c r="B29" s="181" t="s">
        <v>256</v>
      </c>
      <c r="C29" s="188" t="s">
        <v>312</v>
      </c>
      <c r="D29" s="261" t="s">
        <v>252</v>
      </c>
      <c r="E29" s="262">
        <v>2000</v>
      </c>
      <c r="F29" s="262">
        <v>500</v>
      </c>
      <c r="G29" s="262">
        <v>500</v>
      </c>
      <c r="H29" s="262">
        <v>500</v>
      </c>
      <c r="I29" s="262">
        <v>500</v>
      </c>
      <c r="J29" s="262"/>
    </row>
    <row r="30" spans="1:10" ht="27" customHeight="1">
      <c r="A30" s="444" t="s">
        <v>279</v>
      </c>
      <c r="B30" s="447"/>
      <c r="C30" s="447"/>
      <c r="D30" s="448"/>
      <c r="E30" s="187">
        <f>SUM(E26:E29)</f>
        <v>5188</v>
      </c>
      <c r="F30" s="187">
        <f>SUM(F26:F29)</f>
        <v>4682.3999999999996</v>
      </c>
      <c r="G30" s="187">
        <f>SUM(G26:G29)</f>
        <v>4580</v>
      </c>
      <c r="H30" s="187">
        <f>SUM(H26:H29)</f>
        <v>4580</v>
      </c>
      <c r="I30" s="187">
        <f>SUM(I26:I29)</f>
        <v>4580</v>
      </c>
      <c r="J30" s="187"/>
    </row>
  </sheetData>
  <mergeCells count="34">
    <mergeCell ref="A30:D30"/>
    <mergeCell ref="D27:D28"/>
    <mergeCell ref="A19:D19"/>
    <mergeCell ref="A24:D24"/>
    <mergeCell ref="A20:J20"/>
    <mergeCell ref="A25:J25"/>
    <mergeCell ref="A27:A28"/>
    <mergeCell ref="B27:B28"/>
    <mergeCell ref="A21:A22"/>
    <mergeCell ref="B21:B22"/>
    <mergeCell ref="D10:D11"/>
    <mergeCell ref="A7:J7"/>
    <mergeCell ref="B15:B17"/>
    <mergeCell ref="A14:J14"/>
    <mergeCell ref="G15:G16"/>
    <mergeCell ref="H15:H16"/>
    <mergeCell ref="I15:I16"/>
    <mergeCell ref="F15:F16"/>
    <mergeCell ref="A10:A11"/>
    <mergeCell ref="B10:B11"/>
    <mergeCell ref="A12:D12"/>
    <mergeCell ref="J15:J16"/>
    <mergeCell ref="D15:D17"/>
    <mergeCell ref="A15:A17"/>
    <mergeCell ref="C15:C16"/>
    <mergeCell ref="E15:E16"/>
    <mergeCell ref="B4:B6"/>
    <mergeCell ref="C4:C6"/>
    <mergeCell ref="A2:J2"/>
    <mergeCell ref="A3:J3"/>
    <mergeCell ref="E4:I5"/>
    <mergeCell ref="J4:J6"/>
    <mergeCell ref="A4:A6"/>
    <mergeCell ref="D4:D6"/>
  </mergeCells>
  <phoneticPr fontId="23" type="noConversion"/>
  <printOptions horizontalCentered="1"/>
  <pageMargins left="0.70866141732283472" right="0.31496062992125984" top="0.39" bottom="0.25" header="0.32" footer="0.11811023622047245"/>
  <pageSetup paperSize="9" scale="90" fitToHeight="4" orientation="landscape" r:id="rId1"/>
  <headerFooter alignWithMargins="0"/>
</worksheet>
</file>

<file path=xl/worksheets/sheet8.xml><?xml version="1.0" encoding="utf-8"?>
<worksheet xmlns="http://schemas.openxmlformats.org/spreadsheetml/2006/main" xmlns:r="http://schemas.openxmlformats.org/officeDocument/2006/relationships">
  <dimension ref="A1:J20"/>
  <sheetViews>
    <sheetView topLeftCell="A7" workbookViewId="0">
      <selection activeCell="A7" sqref="A7:A9"/>
    </sheetView>
  </sheetViews>
  <sheetFormatPr defaultRowHeight="15.75"/>
  <cols>
    <col min="1" max="1" width="33.125" style="29" customWidth="1"/>
    <col min="2" max="2" width="9.875" style="29" customWidth="1"/>
    <col min="3" max="4" width="8" style="29" customWidth="1"/>
    <col min="5" max="6" width="7.875" style="29" customWidth="1"/>
    <col min="7" max="7" width="8.375" style="29" customWidth="1"/>
    <col min="8" max="16384" width="9" style="29"/>
  </cols>
  <sheetData>
    <row r="1" spans="1:10" ht="69.75" customHeight="1">
      <c r="A1" s="25"/>
      <c r="B1" s="352" t="s">
        <v>151</v>
      </c>
      <c r="C1" s="352"/>
      <c r="D1" s="352"/>
      <c r="E1" s="352"/>
      <c r="F1" s="352"/>
      <c r="G1" s="352"/>
      <c r="H1" s="195"/>
    </row>
    <row r="2" spans="1:10" ht="54" customHeight="1">
      <c r="A2" s="349" t="s">
        <v>152</v>
      </c>
      <c r="B2" s="349"/>
      <c r="C2" s="349"/>
      <c r="D2" s="349"/>
      <c r="E2" s="349"/>
      <c r="F2" s="349"/>
      <c r="G2" s="349"/>
      <c r="H2" s="195"/>
    </row>
    <row r="3" spans="1:10">
      <c r="A3" s="288" t="s">
        <v>153</v>
      </c>
      <c r="B3" s="288"/>
      <c r="C3" s="288"/>
      <c r="D3" s="288"/>
      <c r="E3" s="288"/>
      <c r="F3" s="288"/>
      <c r="G3" s="288"/>
    </row>
    <row r="4" spans="1:10" ht="9.75" customHeight="1">
      <c r="A4" s="349"/>
      <c r="B4" s="349"/>
      <c r="C4" s="349"/>
      <c r="D4" s="349"/>
      <c r="E4" s="349"/>
      <c r="F4" s="349"/>
      <c r="G4" s="349"/>
      <c r="H4" s="2"/>
      <c r="I4" s="2"/>
      <c r="J4" s="2"/>
    </row>
    <row r="5" spans="1:10" ht="66" customHeight="1">
      <c r="A5" s="179" t="s">
        <v>118</v>
      </c>
      <c r="B5" s="343" t="s">
        <v>92</v>
      </c>
      <c r="C5" s="343"/>
      <c r="D5" s="343"/>
      <c r="E5" s="343"/>
      <c r="F5" s="343"/>
      <c r="G5" s="343"/>
    </row>
    <row r="6" spans="1:10" ht="55.5" customHeight="1">
      <c r="A6" s="180" t="s">
        <v>154</v>
      </c>
      <c r="B6" s="340" t="s">
        <v>123</v>
      </c>
      <c r="C6" s="341"/>
      <c r="D6" s="341"/>
      <c r="E6" s="341"/>
      <c r="F6" s="341"/>
      <c r="G6" s="342"/>
    </row>
    <row r="7" spans="1:10" ht="67.5" customHeight="1">
      <c r="A7" s="451" t="s">
        <v>155</v>
      </c>
      <c r="B7" s="340" t="str">
        <f ca="1">'Приложение1 '!$B$10</f>
        <v xml:space="preserve">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v>
      </c>
      <c r="C7" s="341"/>
      <c r="D7" s="341"/>
      <c r="E7" s="341"/>
      <c r="F7" s="341"/>
      <c r="G7" s="342"/>
    </row>
    <row r="8" spans="1:10" ht="34.5" customHeight="1">
      <c r="A8" s="452"/>
      <c r="B8" s="340" t="str">
        <f ca="1">'Приложение1 '!$B$11</f>
        <v xml:space="preserve">Обеспечение безопасности людей на водных объектах, охраны их жизни и здоровья </v>
      </c>
      <c r="C8" s="341"/>
      <c r="D8" s="341"/>
      <c r="E8" s="341"/>
      <c r="F8" s="341"/>
      <c r="G8" s="342"/>
    </row>
    <row r="9" spans="1:10" ht="36" customHeight="1">
      <c r="A9" s="453"/>
      <c r="B9" s="340" t="str">
        <f ca="1">'Приложение1 '!$B$12</f>
        <v xml:space="preserve">Формирование финансовых резервов для ликвидации чрезвычайных ситуаций </v>
      </c>
      <c r="C9" s="341"/>
      <c r="D9" s="341"/>
      <c r="E9" s="341"/>
      <c r="F9" s="341"/>
      <c r="G9" s="342"/>
    </row>
    <row r="10" spans="1:10" ht="35.25" customHeight="1">
      <c r="A10" s="179" t="s">
        <v>156</v>
      </c>
      <c r="B10" s="347" t="str">
        <f ca="1">'Паспорт '!$B$14</f>
        <v>Отдел по делам ГОЧС администрации Воскресенского муниципального района</v>
      </c>
      <c r="C10" s="347"/>
      <c r="D10" s="347"/>
      <c r="E10" s="347"/>
      <c r="F10" s="347"/>
      <c r="G10" s="347"/>
    </row>
    <row r="11" spans="1:10">
      <c r="A11" s="179" t="s">
        <v>158</v>
      </c>
      <c r="B11" s="343" t="s">
        <v>90</v>
      </c>
      <c r="C11" s="343"/>
      <c r="D11" s="343"/>
      <c r="E11" s="343"/>
      <c r="F11" s="343"/>
      <c r="G11" s="343"/>
    </row>
    <row r="12" spans="1:10" s="25" customFormat="1" ht="31.5">
      <c r="A12" s="180" t="s">
        <v>157</v>
      </c>
      <c r="B12" s="176" t="s">
        <v>311</v>
      </c>
      <c r="C12" s="176" t="s">
        <v>82</v>
      </c>
      <c r="D12" s="176" t="s">
        <v>83</v>
      </c>
      <c r="E12" s="176" t="s">
        <v>84</v>
      </c>
      <c r="F12" s="178" t="s">
        <v>88</v>
      </c>
      <c r="G12" s="178" t="s">
        <v>89</v>
      </c>
    </row>
    <row r="13" spans="1:10" s="25" customFormat="1">
      <c r="A13" s="180" t="s">
        <v>111</v>
      </c>
      <c r="B13" s="173">
        <f t="shared" ref="B13:G13" si="0">SUM(B14:B17)</f>
        <v>112789.5</v>
      </c>
      <c r="C13" s="173">
        <f t="shared" si="0"/>
        <v>20473.900000000001</v>
      </c>
      <c r="D13" s="173">
        <f t="shared" si="0"/>
        <v>21454.9</v>
      </c>
      <c r="E13" s="173">
        <f t="shared" si="0"/>
        <v>22495.9</v>
      </c>
      <c r="F13" s="173">
        <f t="shared" si="0"/>
        <v>23597.9</v>
      </c>
      <c r="G13" s="173">
        <f t="shared" si="0"/>
        <v>24766.9</v>
      </c>
    </row>
    <row r="14" spans="1:10" s="25" customFormat="1" ht="31.5">
      <c r="A14" s="177" t="s">
        <v>114</v>
      </c>
      <c r="B14" s="200">
        <f ca="1">'Приложение1 '!$E$16</f>
        <v>14724.5</v>
      </c>
      <c r="C14" s="173">
        <f ca="1">'Приложение1 '!$F$16</f>
        <v>2944.9</v>
      </c>
      <c r="D14" s="173">
        <f ca="1">'Приложение1 '!$G$16</f>
        <v>2944.9</v>
      </c>
      <c r="E14" s="173">
        <f ca="1">'Приложение1 '!$H$16</f>
        <v>2944.9</v>
      </c>
      <c r="F14" s="173">
        <f ca="1">'Приложение1 '!$I$16</f>
        <v>2944.9</v>
      </c>
      <c r="G14" s="173">
        <f ca="1">'Приложение1 '!$J$16</f>
        <v>2944.9</v>
      </c>
    </row>
    <row r="15" spans="1:10" s="25" customFormat="1">
      <c r="A15" s="177" t="s">
        <v>112</v>
      </c>
      <c r="B15" s="173">
        <v>0</v>
      </c>
      <c r="C15" s="173">
        <v>0</v>
      </c>
      <c r="D15" s="173">
        <v>0</v>
      </c>
      <c r="E15" s="173">
        <v>0</v>
      </c>
      <c r="F15" s="173">
        <v>0</v>
      </c>
      <c r="G15" s="173">
        <v>0</v>
      </c>
    </row>
    <row r="16" spans="1:10" s="25" customFormat="1" ht="31.5">
      <c r="A16" s="177" t="s">
        <v>113</v>
      </c>
      <c r="B16" s="173">
        <v>0</v>
      </c>
      <c r="C16" s="173">
        <v>0</v>
      </c>
      <c r="D16" s="173">
        <v>0</v>
      </c>
      <c r="E16" s="173">
        <v>0</v>
      </c>
      <c r="F16" s="173">
        <v>0</v>
      </c>
      <c r="G16" s="173">
        <v>0</v>
      </c>
    </row>
    <row r="17" spans="1:7" s="25" customFormat="1" ht="21.75" customHeight="1">
      <c r="A17" s="177" t="s">
        <v>284</v>
      </c>
      <c r="B17" s="173">
        <f ca="1">'Приложение1 '!$E$15</f>
        <v>98065</v>
      </c>
      <c r="C17" s="173">
        <f ca="1">'Приложение1 '!$F$15</f>
        <v>17529</v>
      </c>
      <c r="D17" s="173">
        <f ca="1">'Приложение1 '!$G$15</f>
        <v>18510</v>
      </c>
      <c r="E17" s="173">
        <f ca="1">'Приложение1 '!$H$15</f>
        <v>19551</v>
      </c>
      <c r="F17" s="173">
        <f ca="1">'Приложение1 '!$I$15</f>
        <v>20653</v>
      </c>
      <c r="G17" s="173">
        <f ca="1">'Приложение1 '!$J$15</f>
        <v>21822</v>
      </c>
    </row>
    <row r="18" spans="1:7" ht="72.75" customHeight="1">
      <c r="A18" s="344" t="s">
        <v>159</v>
      </c>
      <c r="B18" s="343" t="s">
        <v>124</v>
      </c>
      <c r="C18" s="343"/>
      <c r="D18" s="343"/>
      <c r="E18" s="343"/>
      <c r="F18" s="343"/>
      <c r="G18" s="343"/>
    </row>
    <row r="19" spans="1:7" ht="51" customHeight="1">
      <c r="A19" s="345"/>
      <c r="B19" s="343" t="s">
        <v>306</v>
      </c>
      <c r="C19" s="343"/>
      <c r="D19" s="343"/>
      <c r="E19" s="343"/>
      <c r="F19" s="343"/>
      <c r="G19" s="343"/>
    </row>
    <row r="20" spans="1:7" ht="42" customHeight="1">
      <c r="A20" s="346"/>
      <c r="B20" s="343" t="str">
        <f ca="1">'Паспорт '!$B$29</f>
        <v xml:space="preserve">Формирование финансовых резервов для ликвидации чрезвычайных ситуаций </v>
      </c>
      <c r="C20" s="343"/>
      <c r="D20" s="343"/>
      <c r="E20" s="343"/>
      <c r="F20" s="343"/>
      <c r="G20" s="343"/>
    </row>
  </sheetData>
  <mergeCells count="16">
    <mergeCell ref="B1:G1"/>
    <mergeCell ref="A4:G4"/>
    <mergeCell ref="A18:A20"/>
    <mergeCell ref="B18:G18"/>
    <mergeCell ref="A7:A9"/>
    <mergeCell ref="B10:G10"/>
    <mergeCell ref="B11:G11"/>
    <mergeCell ref="B8:G8"/>
    <mergeCell ref="B9:G9"/>
    <mergeCell ref="A2:G2"/>
    <mergeCell ref="B19:G19"/>
    <mergeCell ref="B20:G20"/>
    <mergeCell ref="B7:G7"/>
    <mergeCell ref="A3:G3"/>
    <mergeCell ref="B5:G5"/>
    <mergeCell ref="B6:G6"/>
  </mergeCells>
  <phoneticPr fontId="23" type="noConversion"/>
  <printOptions horizontalCentered="1"/>
  <pageMargins left="0.78740157480314965" right="0.39370078740157483" top="0.39370078740157483" bottom="0.39370078740157483" header="0" footer="0"/>
  <pageSetup paperSize="9" orientation="portrait" horizontalDpi="0" verticalDpi="0"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K16"/>
  <sheetViews>
    <sheetView zoomScale="85" zoomScaleNormal="85" workbookViewId="0">
      <selection activeCell="C10" sqref="C10"/>
    </sheetView>
  </sheetViews>
  <sheetFormatPr defaultRowHeight="15.75"/>
  <cols>
    <col min="1" max="1" width="5.875" style="163" customWidth="1"/>
    <col min="2" max="2" width="49.75" style="167" customWidth="1"/>
    <col min="3" max="3" width="17.125" style="163" customWidth="1"/>
    <col min="4" max="4" width="9.125" style="163" customWidth="1"/>
    <col min="5" max="5" width="14.125" style="168" customWidth="1"/>
    <col min="6" max="6" width="11.125" style="168" customWidth="1"/>
    <col min="7" max="10" width="11.25" style="168" customWidth="1"/>
    <col min="11" max="11" width="22.375" style="163" customWidth="1"/>
    <col min="12" max="16384" width="9" style="168"/>
  </cols>
  <sheetData>
    <row r="1" spans="1:11" ht="57.6" customHeight="1">
      <c r="B1" s="164"/>
      <c r="C1" s="165"/>
      <c r="D1" s="165"/>
      <c r="E1" s="166"/>
      <c r="F1" s="352" t="s">
        <v>160</v>
      </c>
      <c r="G1" s="352"/>
      <c r="H1" s="352"/>
      <c r="I1" s="352"/>
      <c r="J1" s="352"/>
      <c r="K1" s="352"/>
    </row>
    <row r="2" spans="1:11" ht="12" customHeight="1"/>
    <row r="3" spans="1:11">
      <c r="A3" s="354" t="s">
        <v>161</v>
      </c>
      <c r="B3" s="354"/>
      <c r="C3" s="354"/>
      <c r="D3" s="354"/>
      <c r="E3" s="354"/>
      <c r="F3" s="354"/>
      <c r="G3" s="354"/>
      <c r="H3" s="354"/>
      <c r="I3" s="354"/>
      <c r="J3" s="354"/>
      <c r="K3" s="354"/>
    </row>
    <row r="4" spans="1:11" ht="39" customHeight="1">
      <c r="A4" s="454" t="s">
        <v>280</v>
      </c>
      <c r="B4" s="454"/>
      <c r="C4" s="454"/>
      <c r="D4" s="454"/>
      <c r="E4" s="454"/>
      <c r="F4" s="454"/>
      <c r="G4" s="454"/>
      <c r="H4" s="454"/>
      <c r="I4" s="454"/>
      <c r="J4" s="454"/>
      <c r="K4" s="454"/>
    </row>
    <row r="5" spans="1:11" ht="12.75" customHeight="1">
      <c r="A5" s="355"/>
      <c r="B5" s="355"/>
      <c r="C5" s="355"/>
      <c r="D5" s="355"/>
      <c r="E5" s="355"/>
      <c r="F5" s="355"/>
      <c r="G5" s="355"/>
      <c r="H5" s="355"/>
      <c r="I5" s="355"/>
      <c r="J5" s="355"/>
      <c r="K5" s="355"/>
    </row>
    <row r="6" spans="1:11" ht="15.75" customHeight="1">
      <c r="A6" s="353" t="s">
        <v>309</v>
      </c>
      <c r="B6" s="353" t="s">
        <v>264</v>
      </c>
      <c r="C6" s="353" t="s">
        <v>310</v>
      </c>
      <c r="D6" s="353" t="s">
        <v>128</v>
      </c>
      <c r="E6" s="353" t="s">
        <v>265</v>
      </c>
      <c r="F6" s="372" t="s">
        <v>129</v>
      </c>
      <c r="G6" s="373"/>
      <c r="H6" s="373"/>
      <c r="I6" s="373"/>
      <c r="J6" s="374"/>
      <c r="K6" s="353" t="s">
        <v>127</v>
      </c>
    </row>
    <row r="7" spans="1:11" s="163" customFormat="1" ht="33" customHeight="1">
      <c r="A7" s="353"/>
      <c r="B7" s="353"/>
      <c r="C7" s="353"/>
      <c r="D7" s="353"/>
      <c r="E7" s="353"/>
      <c r="F7" s="375"/>
      <c r="G7" s="376"/>
      <c r="H7" s="376"/>
      <c r="I7" s="376"/>
      <c r="J7" s="377"/>
      <c r="K7" s="353"/>
    </row>
    <row r="8" spans="1:11" ht="51" customHeight="1">
      <c r="A8" s="353"/>
      <c r="B8" s="353"/>
      <c r="C8" s="353"/>
      <c r="D8" s="353"/>
      <c r="E8" s="353"/>
      <c r="F8" s="172">
        <v>2015</v>
      </c>
      <c r="G8" s="172">
        <v>2016</v>
      </c>
      <c r="H8" s="172">
        <v>2017</v>
      </c>
      <c r="I8" s="172">
        <v>2018</v>
      </c>
      <c r="J8" s="172">
        <v>2019</v>
      </c>
      <c r="K8" s="353"/>
    </row>
    <row r="9" spans="1:11" ht="68.25" customHeight="1">
      <c r="A9" s="196" t="s">
        <v>74</v>
      </c>
      <c r="B9" s="190" t="s">
        <v>101</v>
      </c>
      <c r="C9" s="191" t="s">
        <v>87</v>
      </c>
      <c r="D9" s="188"/>
      <c r="E9" s="264">
        <f ca="1">'Приложение1 '!E10</f>
        <v>92205</v>
      </c>
      <c r="F9" s="264">
        <f ca="1">'Приложение1 '!F10</f>
        <v>16357</v>
      </c>
      <c r="G9" s="264">
        <f ca="1">'Приложение1 '!G10</f>
        <v>17338</v>
      </c>
      <c r="H9" s="264">
        <f ca="1">'Приложение1 '!H10</f>
        <v>18379</v>
      </c>
      <c r="I9" s="264">
        <f ca="1">'Приложение1 '!I10</f>
        <v>19481</v>
      </c>
      <c r="J9" s="264">
        <f ca="1">'Приложение1 '!J10</f>
        <v>20650</v>
      </c>
      <c r="K9" s="252" t="s">
        <v>241</v>
      </c>
    </row>
    <row r="10" spans="1:11" s="170" customFormat="1" ht="63">
      <c r="A10" s="197" t="s">
        <v>75</v>
      </c>
      <c r="B10" s="181" t="s">
        <v>100</v>
      </c>
      <c r="C10" s="188" t="s">
        <v>312</v>
      </c>
      <c r="D10" s="188"/>
      <c r="E10" s="264">
        <f ca="1">'Приложение1 '!E11</f>
        <v>3874.5</v>
      </c>
      <c r="F10" s="264">
        <f ca="1">'Приложение1 '!F11</f>
        <v>774.9</v>
      </c>
      <c r="G10" s="264">
        <f ca="1">'Приложение1 '!G11</f>
        <v>774.9</v>
      </c>
      <c r="H10" s="264">
        <f ca="1">'Приложение1 '!H11</f>
        <v>774.9</v>
      </c>
      <c r="I10" s="264">
        <f ca="1">'Приложение1 '!I11</f>
        <v>774.9</v>
      </c>
      <c r="J10" s="264">
        <f ca="1">'Приложение1 '!J11</f>
        <v>774.9</v>
      </c>
      <c r="K10" s="455" t="s">
        <v>85</v>
      </c>
    </row>
    <row r="11" spans="1:11" s="170" customFormat="1" ht="63">
      <c r="A11" s="368" t="s">
        <v>76</v>
      </c>
      <c r="B11" s="397" t="s">
        <v>102</v>
      </c>
      <c r="C11" s="188" t="s">
        <v>312</v>
      </c>
      <c r="D11" s="188"/>
      <c r="E11" s="264">
        <f ca="1">'Приложение1 '!E12</f>
        <v>10850</v>
      </c>
      <c r="F11" s="264">
        <f ca="1">'Приложение1 '!F12</f>
        <v>2170</v>
      </c>
      <c r="G11" s="264">
        <f ca="1">'Приложение1 '!G12</f>
        <v>2170</v>
      </c>
      <c r="H11" s="264">
        <f ca="1">'Приложение1 '!H12</f>
        <v>2170</v>
      </c>
      <c r="I11" s="264">
        <f ca="1">'Приложение1 '!I12</f>
        <v>2170</v>
      </c>
      <c r="J11" s="264">
        <f ca="1">'Приложение1 '!J12</f>
        <v>2170</v>
      </c>
      <c r="K11" s="455"/>
    </row>
    <row r="12" spans="1:11" ht="31.5">
      <c r="A12" s="369"/>
      <c r="B12" s="398"/>
      <c r="C12" s="188" t="s">
        <v>87</v>
      </c>
      <c r="D12" s="188"/>
      <c r="E12" s="264">
        <f ca="1">'Приложение1 '!E13</f>
        <v>5860</v>
      </c>
      <c r="F12" s="264">
        <f ca="1">'Приложение1 '!F13</f>
        <v>1172</v>
      </c>
      <c r="G12" s="264">
        <f ca="1">'Приложение1 '!G13</f>
        <v>1172</v>
      </c>
      <c r="H12" s="264">
        <f ca="1">'Приложение1 '!H13</f>
        <v>1172</v>
      </c>
      <c r="I12" s="264">
        <f ca="1">'Приложение1 '!I13</f>
        <v>1172</v>
      </c>
      <c r="J12" s="264">
        <f ca="1">'Приложение1 '!J13</f>
        <v>1172</v>
      </c>
      <c r="K12" s="455"/>
    </row>
    <row r="13" spans="1:11">
      <c r="A13" s="368"/>
      <c r="B13" s="357" t="s">
        <v>139</v>
      </c>
      <c r="C13" s="358"/>
      <c r="D13" s="359"/>
      <c r="E13" s="265">
        <f t="shared" ref="E13:J13" si="0">SUM(E9:E12)</f>
        <v>112789.5</v>
      </c>
      <c r="F13" s="265">
        <f t="shared" si="0"/>
        <v>20473.900000000001</v>
      </c>
      <c r="G13" s="265">
        <f t="shared" si="0"/>
        <v>21454.9</v>
      </c>
      <c r="H13" s="265">
        <f t="shared" si="0"/>
        <v>22495.9</v>
      </c>
      <c r="I13" s="265">
        <f t="shared" si="0"/>
        <v>23597.9</v>
      </c>
      <c r="J13" s="265">
        <f t="shared" si="0"/>
        <v>24766.9</v>
      </c>
      <c r="K13" s="456"/>
    </row>
    <row r="14" spans="1:11">
      <c r="A14" s="390"/>
      <c r="B14" s="391" t="s">
        <v>87</v>
      </c>
      <c r="C14" s="392"/>
      <c r="D14" s="393"/>
      <c r="E14" s="264">
        <f t="shared" ref="E14:J14" si="1">E9+E12</f>
        <v>98065</v>
      </c>
      <c r="F14" s="264">
        <f t="shared" si="1"/>
        <v>17529</v>
      </c>
      <c r="G14" s="264">
        <f t="shared" si="1"/>
        <v>18510</v>
      </c>
      <c r="H14" s="264">
        <f t="shared" si="1"/>
        <v>19551</v>
      </c>
      <c r="I14" s="264">
        <f t="shared" si="1"/>
        <v>20653</v>
      </c>
      <c r="J14" s="264">
        <f t="shared" si="1"/>
        <v>21822</v>
      </c>
      <c r="K14" s="456"/>
    </row>
    <row r="15" spans="1:11">
      <c r="A15" s="369"/>
      <c r="B15" s="360" t="s">
        <v>312</v>
      </c>
      <c r="C15" s="361"/>
      <c r="D15" s="362"/>
      <c r="E15" s="264">
        <f t="shared" ref="E15:J15" si="2">E11+E10</f>
        <v>14724.5</v>
      </c>
      <c r="F15" s="264">
        <f t="shared" si="2"/>
        <v>2944.9</v>
      </c>
      <c r="G15" s="264">
        <f t="shared" si="2"/>
        <v>2944.9</v>
      </c>
      <c r="H15" s="264">
        <f t="shared" si="2"/>
        <v>2944.9</v>
      </c>
      <c r="I15" s="264">
        <f t="shared" si="2"/>
        <v>2944.9</v>
      </c>
      <c r="J15" s="264">
        <f t="shared" si="2"/>
        <v>2944.9</v>
      </c>
      <c r="K15" s="456"/>
    </row>
    <row r="16" spans="1:11">
      <c r="E16" s="263"/>
    </row>
  </sheetData>
  <mergeCells count="19">
    <mergeCell ref="E6:E8"/>
    <mergeCell ref="K10:K12"/>
    <mergeCell ref="K13:K15"/>
    <mergeCell ref="B14:D14"/>
    <mergeCell ref="B13:D13"/>
    <mergeCell ref="A13:A15"/>
    <mergeCell ref="B15:D15"/>
    <mergeCell ref="A11:A12"/>
    <mergeCell ref="B11:B12"/>
    <mergeCell ref="D6:D8"/>
    <mergeCell ref="F1:K1"/>
    <mergeCell ref="B6:B8"/>
    <mergeCell ref="C6:C8"/>
    <mergeCell ref="A3:K3"/>
    <mergeCell ref="A5:K5"/>
    <mergeCell ref="A4:K4"/>
    <mergeCell ref="F6:J7"/>
    <mergeCell ref="K6:K8"/>
    <mergeCell ref="A6:A8"/>
  </mergeCells>
  <phoneticPr fontId="23" type="noConversion"/>
  <printOptions horizontalCentered="1"/>
  <pageMargins left="0.70866141732283472" right="0.31496062992125984" top="0.61" bottom="0.22" header="0.11811023622047245" footer="0.11811023622047245"/>
  <pageSetup paperSize="9" scale="73" fitToHeight="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5</vt:i4>
      </vt:variant>
    </vt:vector>
  </HeadingPairs>
  <TitlesOfParts>
    <vt:vector size="28" baseType="lpstr">
      <vt:lpstr>отчет за квартал, год</vt:lpstr>
      <vt:lpstr>отчет за все годы</vt:lpstr>
      <vt:lpstr>Паспорт </vt:lpstr>
      <vt:lpstr>Приложение1 </vt:lpstr>
      <vt:lpstr>Приложение 2</vt:lpstr>
      <vt:lpstr>Приложение 3</vt:lpstr>
      <vt:lpstr>Финобоснование</vt:lpstr>
      <vt:lpstr>Паспорт  1</vt:lpstr>
      <vt:lpstr>Прил1</vt:lpstr>
      <vt:lpstr>Прил12</vt:lpstr>
      <vt:lpstr>Прил13</vt:lpstr>
      <vt:lpstr>Паспорт  2</vt:lpstr>
      <vt:lpstr>Прил2</vt:lpstr>
      <vt:lpstr>Прил22</vt:lpstr>
      <vt:lpstr>Прил23</vt:lpstr>
      <vt:lpstr>Паспорт  3</vt:lpstr>
      <vt:lpstr>Прил3</vt:lpstr>
      <vt:lpstr>Прил32</vt:lpstr>
      <vt:lpstr>Прил33</vt:lpstr>
      <vt:lpstr>Паспорт  4</vt:lpstr>
      <vt:lpstr>Прил4</vt:lpstr>
      <vt:lpstr>Прил42</vt:lpstr>
      <vt:lpstr>Прил43</vt:lpstr>
      <vt:lpstr>Прил1!Заголовки_для_печати</vt:lpstr>
      <vt:lpstr>Прил2!Заголовки_для_печати</vt:lpstr>
      <vt:lpstr>Прил4!Заголовки_для_печати</vt:lpstr>
      <vt:lpstr>'Приложение1 '!Заголовки_для_печати</vt:lpstr>
      <vt:lpstr>Финобоснование!Заголовки_для_печати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ГОЧС</dc:creator>
  <cp:lastModifiedBy>Аваев</cp:lastModifiedBy>
  <cp:lastPrinted>2014-10-10T05:59:23Z</cp:lastPrinted>
  <dcterms:created xsi:type="dcterms:W3CDTF">2013-12-25T08:48:35Z</dcterms:created>
  <dcterms:modified xsi:type="dcterms:W3CDTF">2014-10-10T06:02:21Z</dcterms:modified>
</cp:coreProperties>
</file>