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50" windowWidth="15480" windowHeight="11160" tabRatio="665" firstSheet="3" activeTab="6"/>
  </bookViews>
  <sheets>
    <sheet name="ПАСПОРТ Программы " sheetId="5" r:id="rId1"/>
    <sheet name="ПАСПОРТ Подпрограммы 1" sheetId="12" r:id="rId2"/>
    <sheet name="Приложение 2 к Подпрограмме 1" sheetId="3" r:id="rId3"/>
    <sheet name="Приложение 1 к Подпрограмме 1" sheetId="2" r:id="rId4"/>
    <sheet name="ПАСПОРТ Подпрограммы 2" sheetId="20" r:id="rId5"/>
    <sheet name="Приложение 2 к Программе 2" sheetId="19" r:id="rId6"/>
    <sheet name="Приложение 1 к Подпрогамме 2" sheetId="18" r:id="rId7"/>
    <sheet name="ПАСПОРТ Подпрограммы 3" sheetId="21" r:id="rId8"/>
    <sheet name="Приложение 2 к Программе 3" sheetId="22" r:id="rId9"/>
    <sheet name="Приложение 1 к Подпрограмме 3" sheetId="23" r:id="rId10"/>
    <sheet name="ПАСПОРТ Подпрограммы 4" sheetId="24" r:id="rId11"/>
    <sheet name="Приложение 1 к Подпрограмме 4" sheetId="25" r:id="rId12"/>
  </sheets>
  <definedNames>
    <definedName name="_xlnm.Print_Titles" localSheetId="6">'Приложение 1 к Подпрогамме 2'!$9:$12</definedName>
    <definedName name="_xlnm.Print_Titles" localSheetId="3">'Приложение 1 к Подпрограмме 1'!$9:$11</definedName>
    <definedName name="_xlnm.Print_Titles" localSheetId="9">'Приложение 1 к Подпрограмме 3'!$7:$10</definedName>
    <definedName name="_xlnm.Print_Titles" localSheetId="11">'Приложение 1 к Подпрограмме 4'!$9:$12</definedName>
    <definedName name="_xlnm.Print_Titles" localSheetId="2">'Приложение 2 к Подпрограмме 1'!$8:$10</definedName>
    <definedName name="_xlnm.Print_Titles" localSheetId="5">'Приложение 2 к Программе 2'!$8:$10</definedName>
    <definedName name="_xlnm.Print_Titles" localSheetId="8">'Приложение 2 к Программе 3'!$8:$10</definedName>
  </definedNames>
  <calcPr calcId="124519"/>
</workbook>
</file>

<file path=xl/calcChain.xml><?xml version="1.0" encoding="utf-8"?>
<calcChain xmlns="http://schemas.openxmlformats.org/spreadsheetml/2006/main">
  <c r="F34" i="18"/>
  <c r="G34"/>
  <c r="H34"/>
  <c r="I34"/>
  <c r="J34"/>
  <c r="G33"/>
  <c r="G43"/>
  <c r="G46" s="1"/>
  <c r="D19" i="20" s="1"/>
  <c r="D16" s="1"/>
  <c r="H33" i="18"/>
  <c r="H43"/>
  <c r="H46" s="1"/>
  <c r="E19" i="20" s="1"/>
  <c r="I33" i="18"/>
  <c r="I43"/>
  <c r="I46" s="1"/>
  <c r="F19" i="20" s="1"/>
  <c r="J33" i="18"/>
  <c r="J43"/>
  <c r="J46" s="1"/>
  <c r="G19" i="20" s="1"/>
  <c r="F33" i="18"/>
  <c r="F43"/>
  <c r="F46" s="1"/>
  <c r="C19" i="20" s="1"/>
  <c r="B19" s="1"/>
  <c r="G44" i="18"/>
  <c r="G47"/>
  <c r="G29" i="2"/>
  <c r="H44" i="18"/>
  <c r="H47" s="1"/>
  <c r="E17" i="20" s="1"/>
  <c r="E16" s="1"/>
  <c r="H29" i="2"/>
  <c r="I44" i="18"/>
  <c r="I47"/>
  <c r="I29" i="2"/>
  <c r="J44" i="18"/>
  <c r="J47" s="1"/>
  <c r="G17" i="20" s="1"/>
  <c r="G16" s="1"/>
  <c r="J29" i="2"/>
  <c r="F18"/>
  <c r="F29"/>
  <c r="F38" s="1"/>
  <c r="F44" i="18"/>
  <c r="F47" s="1"/>
  <c r="C17" i="20" s="1"/>
  <c r="E24" i="18"/>
  <c r="E26"/>
  <c r="E27"/>
  <c r="E28"/>
  <c r="E30"/>
  <c r="E36"/>
  <c r="E44" s="1"/>
  <c r="E38"/>
  <c r="E40"/>
  <c r="E14"/>
  <c r="E15"/>
  <c r="E33" s="1"/>
  <c r="E16"/>
  <c r="E22"/>
  <c r="E23"/>
  <c r="E25"/>
  <c r="E29"/>
  <c r="E31"/>
  <c r="E37"/>
  <c r="E43" s="1"/>
  <c r="E39"/>
  <c r="E41"/>
  <c r="F32"/>
  <c r="F42"/>
  <c r="F45"/>
  <c r="G32"/>
  <c r="G42"/>
  <c r="G45" s="1"/>
  <c r="H32"/>
  <c r="H42"/>
  <c r="H45"/>
  <c r="I32"/>
  <c r="I42"/>
  <c r="I45" s="1"/>
  <c r="J32"/>
  <c r="J42"/>
  <c r="J45"/>
  <c r="E17"/>
  <c r="E18"/>
  <c r="E19"/>
  <c r="E20"/>
  <c r="E21"/>
  <c r="E34" s="1"/>
  <c r="E47" s="1"/>
  <c r="E32"/>
  <c r="E42"/>
  <c r="E45"/>
  <c r="E22" i="2"/>
  <c r="E14"/>
  <c r="E15"/>
  <c r="E16" s="1"/>
  <c r="E36" s="1"/>
  <c r="F35"/>
  <c r="G35"/>
  <c r="H35"/>
  <c r="I35"/>
  <c r="J35"/>
  <c r="F34"/>
  <c r="G34"/>
  <c r="H34"/>
  <c r="I34"/>
  <c r="J34"/>
  <c r="E31"/>
  <c r="E35" s="1"/>
  <c r="E21"/>
  <c r="E29" s="1"/>
  <c r="E23"/>
  <c r="E24"/>
  <c r="E25"/>
  <c r="F28"/>
  <c r="F37" s="1"/>
  <c r="G28"/>
  <c r="H28"/>
  <c r="I28"/>
  <c r="J28"/>
  <c r="E20"/>
  <c r="E27" s="1"/>
  <c r="E26"/>
  <c r="E28" s="1"/>
  <c r="F27"/>
  <c r="G27"/>
  <c r="H27"/>
  <c r="I27"/>
  <c r="J27"/>
  <c r="G17"/>
  <c r="G37" s="1"/>
  <c r="G25" i="23"/>
  <c r="G28" s="1"/>
  <c r="D19" i="21" s="1"/>
  <c r="H17" i="2"/>
  <c r="H37" s="1"/>
  <c r="H25" i="23"/>
  <c r="H28"/>
  <c r="I17" i="2"/>
  <c r="I37" s="1"/>
  <c r="I25" i="23"/>
  <c r="I28" s="1"/>
  <c r="F19" i="21" s="1"/>
  <c r="F16" s="1"/>
  <c r="J17" i="2"/>
  <c r="J37" s="1"/>
  <c r="J25" i="23"/>
  <c r="J28"/>
  <c r="F25"/>
  <c r="F28"/>
  <c r="F19" i="25"/>
  <c r="F22" s="1"/>
  <c r="C18" i="24" s="1"/>
  <c r="G19" i="25"/>
  <c r="G22" s="1"/>
  <c r="D18" i="24" s="1"/>
  <c r="H19" i="25"/>
  <c r="H22" s="1"/>
  <c r="E18" i="24" s="1"/>
  <c r="I19" i="25"/>
  <c r="I22" s="1"/>
  <c r="F18" i="24" s="1"/>
  <c r="J19" i="25"/>
  <c r="J22" s="1"/>
  <c r="G18" i="24" s="1"/>
  <c r="E15" i="25"/>
  <c r="E19" s="1"/>
  <c r="E22" s="1"/>
  <c r="G16"/>
  <c r="G20" s="1"/>
  <c r="G23" s="1"/>
  <c r="D16" i="24" s="1"/>
  <c r="G18" i="25"/>
  <c r="H16"/>
  <c r="H20" s="1"/>
  <c r="H23" s="1"/>
  <c r="E16" i="24" s="1"/>
  <c r="I16" i="25"/>
  <c r="I20" s="1"/>
  <c r="I23" s="1"/>
  <c r="F16" i="24" s="1"/>
  <c r="J16" i="25"/>
  <c r="J18" s="1"/>
  <c r="J21" s="1"/>
  <c r="G15" i="24" s="1"/>
  <c r="F16" i="25"/>
  <c r="F20" s="1"/>
  <c r="F23" s="1"/>
  <c r="C16" i="24" s="1"/>
  <c r="F18" i="25"/>
  <c r="F16" i="23"/>
  <c r="F26"/>
  <c r="F29" s="1"/>
  <c r="C17" i="21" s="1"/>
  <c r="G16" i="23"/>
  <c r="G26"/>
  <c r="G29"/>
  <c r="H16"/>
  <c r="H26"/>
  <c r="H29" s="1"/>
  <c r="E17" i="21" s="1"/>
  <c r="E16" s="1"/>
  <c r="I16" i="23"/>
  <c r="I26"/>
  <c r="I29"/>
  <c r="J16"/>
  <c r="J26"/>
  <c r="J29" s="1"/>
  <c r="G17" i="21" s="1"/>
  <c r="G16" s="1"/>
  <c r="E12" i="23"/>
  <c r="E16" s="1"/>
  <c r="E29" s="1"/>
  <c r="E13"/>
  <c r="E14"/>
  <c r="E18"/>
  <c r="E19"/>
  <c r="E20"/>
  <c r="E21"/>
  <c r="E22"/>
  <c r="E23"/>
  <c r="E26"/>
  <c r="E25"/>
  <c r="E28" s="1"/>
  <c r="F15"/>
  <c r="F24"/>
  <c r="F27"/>
  <c r="G15"/>
  <c r="G24"/>
  <c r="G27" s="1"/>
  <c r="H15"/>
  <c r="H24"/>
  <c r="H27"/>
  <c r="I15"/>
  <c r="I24"/>
  <c r="I27" s="1"/>
  <c r="J15"/>
  <c r="J24"/>
  <c r="J27"/>
  <c r="E15"/>
  <c r="E24"/>
  <c r="E27" s="1"/>
  <c r="E17" i="25"/>
  <c r="E16"/>
  <c r="H18"/>
  <c r="I18" i="2"/>
  <c r="I38" s="1"/>
  <c r="F21" i="25"/>
  <c r="C15" i="24" s="1"/>
  <c r="G21" i="25"/>
  <c r="D15" i="24" s="1"/>
  <c r="H21" i="25"/>
  <c r="E15" i="24" s="1"/>
  <c r="F17" i="21"/>
  <c r="B25" i="5"/>
  <c r="B27"/>
  <c r="E14" i="25"/>
  <c r="E20" s="1"/>
  <c r="E23" s="1"/>
  <c r="B19" i="24"/>
  <c r="B17"/>
  <c r="C19" i="21"/>
  <c r="E19"/>
  <c r="G19"/>
  <c r="D17"/>
  <c r="B20"/>
  <c r="B18"/>
  <c r="B20" i="20"/>
  <c r="B18"/>
  <c r="F16" i="2"/>
  <c r="G16"/>
  <c r="G33"/>
  <c r="G36"/>
  <c r="H16"/>
  <c r="I16"/>
  <c r="I33"/>
  <c r="I36"/>
  <c r="J16"/>
  <c r="G18"/>
  <c r="G38" s="1"/>
  <c r="F33"/>
  <c r="H33"/>
  <c r="J33"/>
  <c r="E32"/>
  <c r="E34" s="1"/>
  <c r="H18"/>
  <c r="H38" s="1"/>
  <c r="J18"/>
  <c r="J38" s="1"/>
  <c r="B19" i="12"/>
  <c r="B21"/>
  <c r="J36" i="2"/>
  <c r="H36"/>
  <c r="F36"/>
  <c r="E18" i="25"/>
  <c r="E21" s="1"/>
  <c r="D17" i="20"/>
  <c r="F17"/>
  <c r="F16" s="1"/>
  <c r="E33" i="2"/>
  <c r="F24" i="5" l="1"/>
  <c r="F18" i="12"/>
  <c r="C16" i="21"/>
  <c r="B17"/>
  <c r="E26" i="5"/>
  <c r="E20" i="12"/>
  <c r="D26" i="5"/>
  <c r="D20" i="12"/>
  <c r="C20"/>
  <c r="C26" i="5"/>
  <c r="C18" i="12"/>
  <c r="C24" i="5"/>
  <c r="B18" i="24"/>
  <c r="E18" i="12"/>
  <c r="E17" s="1"/>
  <c r="E24" i="5"/>
  <c r="E23" s="1"/>
  <c r="G18" i="12"/>
  <c r="D24" i="5"/>
  <c r="D23" s="1"/>
  <c r="D18" i="12"/>
  <c r="D17" s="1"/>
  <c r="G26" i="5"/>
  <c r="G20" i="12"/>
  <c r="F20"/>
  <c r="F26" i="5"/>
  <c r="B19" i="21"/>
  <c r="D16"/>
  <c r="B17" i="20"/>
  <c r="C16"/>
  <c r="B16" s="1"/>
  <c r="E46" i="18"/>
  <c r="J20" i="25"/>
  <c r="J23" s="1"/>
  <c r="G16" i="24" s="1"/>
  <c r="B16" s="1"/>
  <c r="E17" i="2"/>
  <c r="E37" s="1"/>
  <c r="E18"/>
  <c r="E38" s="1"/>
  <c r="I18" i="25"/>
  <c r="I21" s="1"/>
  <c r="F15" i="24" s="1"/>
  <c r="B15" s="1"/>
  <c r="B18" i="12" l="1"/>
  <c r="C17"/>
  <c r="G24" i="5"/>
  <c r="G23" s="1"/>
  <c r="B20" i="12"/>
  <c r="B16" i="21"/>
  <c r="F23" i="5"/>
  <c r="C23"/>
  <c r="B23" s="1"/>
  <c r="B24"/>
  <c r="G17" i="12"/>
  <c r="B26" i="5"/>
  <c r="F17" i="12"/>
  <c r="B17" l="1"/>
</calcChain>
</file>

<file path=xl/sharedStrings.xml><?xml version="1.0" encoding="utf-8"?>
<sst xmlns="http://schemas.openxmlformats.org/spreadsheetml/2006/main" count="546" uniqueCount="257">
  <si>
    <t>Реализация мер социальной поддержки и социального обеспечения детей-сирот и детей, оставшихся без попечения родителей, а также лиц из их числа в муниципальных образовательных учреждениях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</si>
  <si>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частных общеобразовательных организациях в Московской области, имеющих государственную аккредитацию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</si>
  <si>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учреждениях в Московской области</t>
  </si>
  <si>
    <t>Установка системы контроля и управления доступом (СКУД) в муниципальных общеобразовательных учреждениях</t>
  </si>
  <si>
    <t xml:space="preserve">Укрепление материально-технической базы муниципальных общеобразовательных учреждений Воскресенского муниципального района, </t>
  </si>
  <si>
    <t>Закупка оборудования для общеобразовательных учреждений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</t>
  </si>
  <si>
    <t>Закупка учебного оборудования и мебели для муниципальных общеобразовательных учреждений – победителей областного конкурса муниципальных общеобразовательных организаций, разрабатывающих и внедряющих инновационные образовательные  проекты</t>
  </si>
  <si>
    <t xml:space="preserve">Оплата услуг по неограниченному широкополосному круглосуточному доступу к информационно-телекоммуникационной сети "Интернет" муниципальных   общеобразовательных учреждений, реализующих основные общеобразова-тельные программы в части обучения детей-инвалидов на дому с использованием дистанционных образовательных технологий 
</t>
  </si>
  <si>
    <t xml:space="preserve">  Выплата вознаграждения за выполнение функций классного руководителя педагогическим работникам муниципальных образовательных учреждений </t>
  </si>
  <si>
    <t xml:space="preserve">2. Развитие инфраструктуры, кадрового потенциала, интеграции организаций дополнительного образования, культуры, физической культуры и спорта, обеспечивающих равную доступность и повышение охвата детей услугами дополнительного образования
</t>
  </si>
  <si>
    <t>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</si>
  <si>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</si>
  <si>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>Внедрение информационно-коммуникационных технологий в систему   дошкольного образования</t>
  </si>
  <si>
    <t>Доля муниципальных организаций дошкольного образования, подключенных к сети Интернет</t>
  </si>
  <si>
    <t xml:space="preserve"> - 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 составит  100 процентов;</t>
  </si>
  <si>
    <t>Внедрение информационно-коммуникационных технологий в систему общего и среднего образования</t>
  </si>
  <si>
    <t>Доля муниципальных общеобразовательных организаций, подключенных к сети Интернет</t>
  </si>
  <si>
    <t xml:space="preserve"> - не менее 55 процентов общеобразовательных организаций будут включены в муниципальную инфраструктуру инновационной деятельности – количество компьютеров на 100 обучающихся в общеобразовательных организациях увеличится с 14,0 штук до 23,2 штук. </t>
  </si>
  <si>
    <t xml:space="preserve"> - доля муниципальных общеобразовательных организаций, подключенных к сети Интернет;</t>
  </si>
  <si>
    <t xml:space="preserve"> - доля детей,привлекаемых к участию в творческих мероприятиях, в общей численности детей в сфере образования увеличится с  7 до 8,5 процентов;
</t>
  </si>
  <si>
    <t xml:space="preserve"> - доля детей,привлекаемых к участию в творческих мероприятиях, в общей численности детей в сфере  культуры и спорта увеличится с  3,3 до 8,5 процентов;
</t>
  </si>
  <si>
    <t xml:space="preserve"> - доля победителей и призеров творческих олимпиад, конкурсов и фестивалей межрегионального, федерального и международного уровня увеличится с                   0,9 процентов до 1,3 процентов; </t>
  </si>
  <si>
    <t xml:space="preserve"> - повышение уровня информированности населения Воскресенского муниципального района о реализации мероприятий по развитию сферы образования в Воскреесенском муниципальном районе в рамках Программы с 10 процентов до 20 процентов.</t>
  </si>
  <si>
    <t>Приложение 1</t>
  </si>
  <si>
    <t>Приложение 3</t>
  </si>
  <si>
    <t>к муниципальной программе "Развитие системы образования и воспитания в Воскресенском муниципальном районе                                  на 2015-2019 годы"</t>
  </si>
  <si>
    <t>ОЖИДАЕМЫЕ РЕЗУЛЬТАТЫ РЕАЛИЗАЦИИ ПОДПРОГРАММЫ 3</t>
  </si>
  <si>
    <t>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</si>
  <si>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в сфере культуры и спорта</t>
  </si>
  <si>
    <t>Доля победителей и призеров творческих олимпиад, конкурсов и фестивалей межрегионального, федерального и международного уровня</t>
  </si>
  <si>
    <t>Развитие инфраструктуры, кадрового потенциала, интеграции деятельности образовательных организаций, культуры, физической культуры и спорта, обеспечивающих равную доступность и повышение охвата детей услугами дополнительного образования</t>
  </si>
  <si>
    <t>Доля детей и молодежи в возрасте от 5до 18 лет, обучающихся по дополнительным  образовательным  программам , в общей численности детей  этого возраста,  в том числе:</t>
  </si>
  <si>
    <t>в сфере образования</t>
  </si>
  <si>
    <t>в  сфере культуры и спорта</t>
  </si>
  <si>
    <t xml:space="preserve">Доля детей,
привлекаемых к участию в творческих мероприятиях, в общей численности детей в сфере образования
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</si>
  <si>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5-18 лет, занятых в организациях дополнительного образования детей</t>
  </si>
  <si>
    <t>Доля организаций, дополнительного образования, внедривших эффективный контракт с руководителем</t>
  </si>
  <si>
    <t>в организациях, подведомственных МУ «Управление образования»</t>
  </si>
  <si>
    <t>в организациях, подведомственных культуре и спорту</t>
  </si>
  <si>
    <t xml:space="preserve">                                       "Дополнительное образование и воспитание"</t>
  </si>
  <si>
    <t>к  Подпрогамме 3</t>
  </si>
  <si>
    <t>Раздел 1. 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</si>
  <si>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Финансовое обеспечение деятельности организаций дополнительного образования детей</t>
  </si>
  <si>
    <t>Управление культуры</t>
  </si>
  <si>
    <t>Финансовое обеспечение деятельности организаций дополнительного образования детей в сфере культуры</t>
  </si>
  <si>
    <t>Строительство здания МОУД ДОД ДШИ "Элегия"</t>
  </si>
  <si>
    <t>Итого по Подпрограмме 3, в том числе:</t>
  </si>
  <si>
    <t xml:space="preserve">Модернизация материально-технической базы учреждений дополнительного образования детей в сфере культуры путем проведения ремонтов </t>
  </si>
  <si>
    <t>ПОДПРОГРАММА 4</t>
  </si>
  <si>
    <t>"Создание условий для реализации муниципальной программы"</t>
  </si>
  <si>
    <t>1. Повышение качества и эффективности муниципальных услуг в системе образования Воскресенского муниципального района Московской области</t>
  </si>
  <si>
    <t>Обеспечение эффективного управления функционированием и развитием системы образования Воскресенского муниципального района Московской области</t>
  </si>
  <si>
    <t>к  Подпрогамме 4</t>
  </si>
  <si>
    <t>ПЕРЕЧЕНЬ МЕРОПРИЯТИЙ ПОДПРОГРАММЫ 4</t>
  </si>
  <si>
    <t xml:space="preserve">                                       "Создание условий для реализации муниципальной программы"</t>
  </si>
  <si>
    <t>Финансовое обеспечение деятельности МКУ Воскресенского муниципального района "Централизованная бухгалтерия отрасли "Образование"</t>
  </si>
  <si>
    <t>МКУ "ЦБ отрасли "Образование"</t>
  </si>
  <si>
    <t>Итого по Подпрограмме 4, в том числе:</t>
  </si>
  <si>
    <t>"Развитие системы образования и воспитания в Воскресенском муниципальном районе на 2015-2019 годы"</t>
  </si>
  <si>
    <t xml:space="preserve">1. Обеспечение доступности образовательных услуг через развитие сети образовательных организаций и внедрение современных организационно-экономических моделей предоставления образовательных услуг, развитие кадрового потенциала системы образования </t>
  </si>
  <si>
    <t>3. Создание условий для безопасной жизнедеятельности, формирования здорового образа жизни, социальной адаптации и самореализации детей</t>
  </si>
  <si>
    <t>4. Развитие материально-технической базы в муниципальных образовательных организациях Воскресенского муниципального района</t>
  </si>
  <si>
    <t>Приложение  1</t>
  </si>
  <si>
    <t>Мероприятия по реализации Программы</t>
  </si>
  <si>
    <t>№ п/п</t>
  </si>
  <si>
    <t>Источники финансирования</t>
  </si>
  <si>
    <t>Единица измерения</t>
  </si>
  <si>
    <t>Базовое значение показателя (на начало реализации Программы)</t>
  </si>
  <si>
    <t>1.1.</t>
  </si>
  <si>
    <t>2.1.</t>
  </si>
  <si>
    <t>Итого по разделу 1, в том числе:</t>
  </si>
  <si>
    <t>Итого по разделу 2, в том числе:</t>
  </si>
  <si>
    <t>2015 г.</t>
  </si>
  <si>
    <t>МУНИЦИПАЛЬНАЯ ПРОГРАММА</t>
  </si>
  <si>
    <t>П А С П О Р Т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</si>
  <si>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</si>
  <si>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</si>
  <si>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</si>
  <si>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Муниципальный заказчик муниципальной программы</t>
  </si>
  <si>
    <t>Координатор муниципальной программы</t>
  </si>
  <si>
    <t>Сроки реализации муниципальной программы</t>
  </si>
  <si>
    <t>Внебюджетные источники:</t>
  </si>
  <si>
    <t>Планируемые результаты реализации муниципальной программы</t>
  </si>
  <si>
    <t xml:space="preserve">  2015 год</t>
  </si>
  <si>
    <t>2.2.</t>
  </si>
  <si>
    <t>Общий объем средств, в т.ч.:</t>
  </si>
  <si>
    <t>ВСЕГО (тыс.руб)</t>
  </si>
  <si>
    <t>2015 - 2019 годы</t>
  </si>
  <si>
    <t xml:space="preserve">  2016 год</t>
  </si>
  <si>
    <t xml:space="preserve">  2017 год</t>
  </si>
  <si>
    <t xml:space="preserve">  2018 год</t>
  </si>
  <si>
    <t xml:space="preserve">  2019 год</t>
  </si>
  <si>
    <t>2016 г.</t>
  </si>
  <si>
    <t>2017 г.</t>
  </si>
  <si>
    <t>2018 г.</t>
  </si>
  <si>
    <t>2019 г.</t>
  </si>
  <si>
    <t>Перечень подпрограмм</t>
  </si>
  <si>
    <t>Источники финансового обеспечения муниципальной программы</t>
  </si>
  <si>
    <t>Средства бюджета Воскресенского муниципального района</t>
  </si>
  <si>
    <t>Средства федерального бюджета</t>
  </si>
  <si>
    <t>Средства бюджета Московской области</t>
  </si>
  <si>
    <t xml:space="preserve">Средства бюджета Воскресенского муниципального района: </t>
  </si>
  <si>
    <t>Средства бюджета Московской области:</t>
  </si>
  <si>
    <t>Цели подпрограммы</t>
  </si>
  <si>
    <t>Задачи подпрограммы</t>
  </si>
  <si>
    <t>Муниципальный заказчик подпрограммы</t>
  </si>
  <si>
    <t>Сроки реализации подпрограммы</t>
  </si>
  <si>
    <t>Источники финансового обеспечения подпрограммы</t>
  </si>
  <si>
    <t>Планируемые результаты реализации подпрограммы</t>
  </si>
  <si>
    <t>Наименование подпрограммы</t>
  </si>
  <si>
    <t>Расходы (тыс. руб.)</t>
  </si>
  <si>
    <t>Код бюджетной классификации (КБК)*</t>
  </si>
  <si>
    <t>Объем финансирования мероприятия всего (тыс. руб.)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</si>
  <si>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</si>
  <si>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</si>
  <si>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</si>
  <si>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Задачи, направленные на достижение цели</t>
  </si>
  <si>
    <t>Количественные и/или качественные целевые показатели, характеризующие достижение целей и решение задач</t>
  </si>
  <si>
    <t>Значение показателя по годам реализации:</t>
  </si>
  <si>
    <t>Создание условий для получения качественного образования и успешной социализации детей и подростков</t>
  </si>
  <si>
    <t>Севостьянова О.В. заместитель руководителя Администрации Воскресенского муниципального района Московской области</t>
  </si>
  <si>
    <t>МУ «Управление образования администрация Воскресенского муниципального района Московской области»                                          (далее – Управление образования)</t>
  </si>
  <si>
    <t>Подпрограмма 1 "Развитие дошкольного образования"</t>
  </si>
  <si>
    <t>Подпрограмма 2 "Развитие общего образования"</t>
  </si>
  <si>
    <t>Подпрограмма 3 "Дополнительное образование и воспитание детей"</t>
  </si>
  <si>
    <t>Подпрограмма 4 "Создание условий для реализации муниципальной программы"</t>
  </si>
  <si>
    <t>ПОДПРОГРАММА 1</t>
  </si>
  <si>
    <t>"Развитие дошкольного образования"</t>
  </si>
  <si>
    <t>Обеспечение доступности и высокого качества услуг дошкольного образования</t>
  </si>
  <si>
    <t>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</si>
  <si>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МУ «Управление образования администрация Воскресенского муниципального района Московской области»</t>
  </si>
  <si>
    <t>Средства федерального бюджета:</t>
  </si>
  <si>
    <t>процент</t>
  </si>
  <si>
    <t>Отношение численности детей в возрасте от 1,5 до 3 лет, осваивающих образовательные программы дошкольного образования, к численности детй в возрасте от 1,5 до 3 лет, развиваюших образовательные программы дошкольного образования и численности детей в возрасте от 1,5 до 3 лет состоящих на учете для предоставления места в дошкольном образовательном учреждении с предпочтительной датой приема в текущем году</t>
  </si>
  <si>
    <t xml:space="preserve"> Количество дошкольных образовательных организаций, введенных в эксплуатацию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</si>
  <si>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в общеобразовательных организациях в Московской области</t>
  </si>
  <si>
    <t>ОЖИДАЕМЫЕ РЕЗУЛЬТАТЫ РЕАЛИЗАЦИИ ПОДПРОГРАММЫ 1</t>
  </si>
  <si>
    <t>Удельный вес численности педагогических работников  дошкольных образовательных организаций,  прошедших повышение квалификации и (или) профессиональную переподготовку,  в общей численности педагогических работников дошкольных образовательных организаций</t>
  </si>
  <si>
    <t>к  Подпрогамме 1</t>
  </si>
  <si>
    <t xml:space="preserve">                                       "Развитие дошкольного образования"</t>
  </si>
  <si>
    <t>Раздел 1. Развитие дошкольного образования (ликвидация очередности в дошкольные образовательные организации и развитие инфраструктуры дошкольного образования)</t>
  </si>
  <si>
    <t>Управление образования</t>
  </si>
  <si>
    <t xml:space="preserve">Раздел 2. 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
</t>
  </si>
  <si>
    <t xml:space="preserve">Выплата компенсации родительской платы 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 
</t>
  </si>
  <si>
    <t>2.3.</t>
  </si>
  <si>
    <t xml:space="preserve">Раздел 1.  Повышение качества и эффективности муниципальных услуг в системе образования Воскресенского муниципального района Московской области </t>
  </si>
  <si>
    <t xml:space="preserve"> - 100 процентов образовательных организаций будут обеспечивать доступность потребителям информации о своей деятельности на официальных сайтах;</t>
  </si>
  <si>
    <t xml:space="preserve"> - в 100 процентах образовательных организаций будут действовать коллегиальные органы управления с участием общественности, наделенные полномочиями по принятию решений по стратегическим вопросам образовательной и финансово-хозяйственной деятельности;</t>
  </si>
  <si>
    <t xml:space="preserve">Укрепление материально-технической базы муниципальных дошкольных образовательных организаций Воскресенского муниципального района, </t>
  </si>
  <si>
    <t xml:space="preserve"> - 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 составит 100 процентов;</t>
  </si>
  <si>
    <t xml:space="preserve"> - отношение среднемесячной заработной платы педагогических работников муниципальных образовательных организаций дошкольного образования к среднемесячной заработной плате в общеобразовательных организациях в Московской области составит 100 процентов;</t>
  </si>
  <si>
    <t>Строительство объекта дошкольного образования Воскресенский район, п.Белоозерский, ул.Юбилейная на 140 мест                                           (ПИР и строительство)</t>
  </si>
  <si>
    <t>Установка системы контроля и управления доступом (СКУД) в детских дошкольных  организациях</t>
  </si>
  <si>
    <t>Раздел 1. Реализиция механизмов, обеспечивающих равный доступ к качественному общему образованию</t>
  </si>
  <si>
    <t>Объем финансирования мероприятия всего                     (тыс. руб.)</t>
  </si>
  <si>
    <t>Объемы финансирования по годам реализации                      (тыс. руб.)</t>
  </si>
  <si>
    <t>1.3.</t>
  </si>
  <si>
    <t>1.3.1.</t>
  </si>
  <si>
    <t>1.3.2.</t>
  </si>
  <si>
    <t>1.3.3.</t>
  </si>
  <si>
    <t>1.3.4.</t>
  </si>
  <si>
    <t>1.4.</t>
  </si>
  <si>
    <t>1.5.</t>
  </si>
  <si>
    <t>1.6.</t>
  </si>
  <si>
    <t>1.7.</t>
  </si>
  <si>
    <t>1.8.</t>
  </si>
  <si>
    <t>1.9.</t>
  </si>
  <si>
    <t>Обучение и воспитание детей по образовательным программам дошкольного, начального общего, основного общего образования, среднего общего образования в муниципальных общеобразовательных учреждениях</t>
  </si>
  <si>
    <t>Объем финансирования мероприятия всего                    (тыс. руб.)</t>
  </si>
  <si>
    <t>Финансовое обеспечение деятельности организаций дополнительного образования детей в сфере физической культуры и спорта</t>
  </si>
  <si>
    <t>Комитет по физической культуре и спорту</t>
  </si>
  <si>
    <t>Проведение капитальных ремонтов учреждений дополнительного образования детей в сфере физической культуры и спорта</t>
  </si>
  <si>
    <t>Приобретение основных средств, спортивного оборудования и инвентаря для нужд  учреждений дополнительного образования детей в сфере физической культуры и спорта</t>
  </si>
  <si>
    <t xml:space="preserve">Раздел 2. Развитие инфраструктуры, кадрового потенциала, интеграции организаций дополнительного образования, культуры, физической культуры и спорта, обеспечивающих равную доступность и повышение охвата детей услугами дополнительного образования
</t>
  </si>
  <si>
    <t xml:space="preserve">Укрепление материально-технической базы учреждений, осуществляющих образовательную деятельность по дополнительным общеобразовательным программам  </t>
  </si>
  <si>
    <t>Обеспечение деятельности научно-методических и логопедических центров</t>
  </si>
  <si>
    <t>Объем финансирования мероприятия всего                      (тыс. руб.)</t>
  </si>
  <si>
    <t>Объемы финансирования по годам реализации                     (тыс. руб.)</t>
  </si>
  <si>
    <t xml:space="preserve">            "Развитие общего образования"</t>
  </si>
  <si>
    <t>Проведение мероприятий в сфере образования                                (праздники, конкурсы, олимпиады)</t>
  </si>
  <si>
    <t>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 (на конец года)</t>
  </si>
  <si>
    <t>Обеспечение государственных гарантий реализации прав граждан  на получение общедоступного и бесплатного дошкольного образования в муниципальных дошкольных образовательных организациях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</si>
  <si>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2.4.</t>
  </si>
  <si>
    <t>2.5.</t>
  </si>
  <si>
    <t>3.1.</t>
  </si>
  <si>
    <t>Итого по разделу 3, в том числе:</t>
  </si>
  <si>
    <t>Закупка оборудования для дошкольных образовательных организаций  – победителей областного конкурса на присвоение статуса Региональной инновационной площадки Московской области</t>
  </si>
  <si>
    <t>Итого по Подпрограмме 1, в том числе:</t>
  </si>
  <si>
    <t>ПОДПРОГРАММА 2</t>
  </si>
  <si>
    <t>"Развитие общего образования"</t>
  </si>
  <si>
    <t>Обеспечение доступности и высокого качества услуг общего образования в соответствии с потребностями граждан и требованиями инновационного развития экономики Воскресенского муниципального района, независимо от их места жительства, социального и материального положения семей и состояния здоровья обучающихся</t>
  </si>
  <si>
    <t xml:space="preserve"> - доля обучающихся по федеральным государственным образовательным стандартам в общей численности обучающихся по программам общего образования увеличится с 41,0 процента до 75,0 процентов;</t>
  </si>
  <si>
    <t xml:space="preserve"> - доля общеобразовательных организаций, перешедших на электронный документооборот (электронные системы управления), в общей численности общеобразовательных организаций увеличится с 94,6 процентов до 100,0 процентов;</t>
  </si>
  <si>
    <t xml:space="preserve"> - доля детей, занимающихся во вторую смену в муниципальных образовательных учреждениях, в общей численности детей, обучающихся в муниципальных общеобразовательных учреждениях, снизится с 3,7 процентов до 0,0 процентов; </t>
  </si>
  <si>
    <t xml:space="preserve"> - отношение средней заработной платы педагогических работников общеобразовательных организаций составит 100,0 процентов к средней заработной плате по экономике Московской области.</t>
  </si>
  <si>
    <t>Доля детей, занимающихся во вторую смену в муниципальных образовательных учреждениях, в общей численности детей, обучающихся в муниципальных общеобразовательных учреждениях</t>
  </si>
  <si>
    <t xml:space="preserve"> - доля детей и молодежи в возрасте от 5 до 18 лет, обучающихся по дополнительным образовательным программам, в общей численности детей этого возраста составит 82,8 процента;</t>
  </si>
  <si>
    <t xml:space="preserve"> - доля детей, охваченных образовательными программами дополнительного образования детей, в общей численности детей и молодежи в возрасте от 5 до 18 лет, занятых в организациях дополнительного образования детей составит 49,7 процентов;</t>
  </si>
  <si>
    <t xml:space="preserve"> - доля организаций, дополнительного образования, внедривших эффективный контракт с руководителем составит 100 процентов;</t>
  </si>
  <si>
    <t xml:space="preserve"> - отношение среднемесячной заработной платы педагогов муниципальных организаций дополнительного образования  к среднемесячной заработной плате учителя в Московской области увеличится от 80,0 процентов до 100,0 процентов.</t>
  </si>
  <si>
    <t>Отношение среднемесячной заработной платы педагогических работников   муниципальных организаций дополнительного образования к среднемесячной заработной плате учителя в Московской области всего, в том числе:</t>
  </si>
  <si>
    <t>ОЖИДАЕМЫЕ РЕЗУЛЬТАТЫ РЕАЛИЗАЦИИ ПОДПРОГРАММЫ 2</t>
  </si>
  <si>
    <t>Приложение  2</t>
  </si>
  <si>
    <t>Доля обучающихся по федеральным государственным образовательным стандартам в общей численности обучающихся по программам общего образования</t>
  </si>
  <si>
    <t>Реализация механизмов, обеспечивающих равный доступ к качественному общему образованию</t>
  </si>
  <si>
    <t>шт.</t>
  </si>
  <si>
    <t>Количество компьютеров на 100 обучающихся в общеобразовательных организациях</t>
  </si>
  <si>
    <t>Доля общеобразовательных организаций, перешедших на электронный документооборот (электронные системы управления), в общей численности общеобразовательных организаций</t>
  </si>
  <si>
    <t>Отношение средней заработной платы педагогических работников общеобразовательных организаций к средней заработной плате по экономике Московской области</t>
  </si>
  <si>
    <t>к  Подпрогамме 2</t>
  </si>
  <si>
    <t>ПЕРЕЧЕНЬ МЕРОПРИЯТИЙ ПОДПРОГРАММЫ 2</t>
  </si>
  <si>
    <t>1.2.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</si>
  <si>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</si>
  <si>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Оплата труда педагогических работников</t>
  </si>
  <si>
    <t>Оплата труда 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</si>
  <si>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</si>
  <si>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Обеспечение подвоза учащихся к месту обучения в муниципальные общеобразовательные организации, расположенные в сельской местности</t>
  </si>
  <si>
    <t>Итого по Подпрограмме 2, в том числе:</t>
  </si>
  <si>
    <t xml:space="preserve">Создание условий для осуществления присмотра и ухода за детьми, содержания детей в дошкольных образовательных учреждениях </t>
  </si>
  <si>
    <t>Расходы на оказание услуг по присмотру и уходу за детьми в муниципальных дошкольных образовательных учреждениях для установленной льготной категории граждан</t>
  </si>
  <si>
    <t>ПОДПРОГРАММА 3</t>
  </si>
  <si>
    <t>"Дополнительное образование и воспитание"</t>
  </si>
  <si>
    <t>1. Формирование системы непрерывного вариативного дополнительного образования детей, направленной на развитие человеческого потенциала региона</t>
  </si>
  <si>
    <t>МУ «Управление образования администрация Воскресенского муниципального района Московской области», МУ "Управление культуры администрация Воскресенского муниципального района Московской области», МУ "Комитет по физической культуре, спорту и туризму администрация Воскресенского муниципального района Московской области»</t>
  </si>
  <si>
    <t>2. Развитие сети дошкольных образовательных организаций и внедрение новых финансово-экономических механизмов, обеспечивающих  равный доступ населения к услугам дошкольного образования</t>
  </si>
  <si>
    <t xml:space="preserve"> - обеспечение качества, доступности и эффективности дополнительного образования, системы воспитания, профилактики асоциальных явлений и психолого-социального сопровождения детей в соответствии с меняющимися запросами населения и перспективными задачами развития Воскресенского муниципального района ;
 - достижение качественных результатов социализации, самоопределения и развития потенциала личности;
 - совершенствование системы образования в сфере культуры и искусства Воскресенского муниципального района, направленной на удовлетворение потребностей личности в интеллектуальном, культурном и нравственном развитии
</t>
  </si>
  <si>
    <t>"Развитие дошкольного образования" (далее - Подпрограмма 1)</t>
  </si>
  <si>
    <t>к Подпрограмме 1</t>
  </si>
  <si>
    <t>П А С П О Р Т   ПОДПРОГРАММЫ 1</t>
  </si>
  <si>
    <t xml:space="preserve">                ПЕРЕЧЕНЬ МЕРОПРИЯТИЙ ПОДПРОГРАММЫ 1</t>
  </si>
  <si>
    <t>2.6.</t>
  </si>
  <si>
    <t>Раздел 3. Внедрение информационно-коммуникационных технологий в систему дошкольного образования</t>
  </si>
  <si>
    <t>Обеспечение муниципальных дошкольных образовательных организаций доступом в сеть Интернет</t>
  </si>
  <si>
    <t>Приложение 2</t>
  </si>
  <si>
    <t>П А С П О Р Т  ПОДПРОГРАММЫ 2</t>
  </si>
  <si>
    <t>"Развитие общего образования" (далее - Подпрограмма 2)</t>
  </si>
  <si>
    <t>к Подпрограмме 2</t>
  </si>
  <si>
    <t>1.10.</t>
  </si>
  <si>
    <t>1.11.</t>
  </si>
  <si>
    <t>Раздел 2. Внедрение информационно-коммуникационных технологий в систему общего и среднего образования</t>
  </si>
  <si>
    <t>П А С П О Р Т  ПОДПРОГРАММЫ 3</t>
  </si>
  <si>
    <t>"Дополнительное образование и воспитание" (далее - Подпрограмма 3)</t>
  </si>
  <si>
    <t>к Подпрограмме 3</t>
  </si>
  <si>
    <t xml:space="preserve">                    ПЕРЕЧЕНЬ МЕРОПРИЯТИЙ ПОДПРОГРАММЫ 3</t>
  </si>
  <si>
    <t>Приложение 4</t>
  </si>
  <si>
    <t>П А С П О Р Т  ПОДПРОГРАММЫ 4</t>
  </si>
  <si>
    <t>3. Внедрение информационно-коммуникационных технологий в систему   дошкольного образования</t>
  </si>
  <si>
    <t>1.Реализиция механизмов, обеспечивающих равный доступ к качественному общему образованию</t>
  </si>
  <si>
    <t>2. Внедрение информационно-коммуникационных технологий в систему общего и среднего образования</t>
  </si>
  <si>
    <t xml:space="preserve"> - доля муниципальных организаций дошкольного образования, подключенных к сети Интернет составит 100 процентов.</t>
  </si>
  <si>
    <t>Приобретение компьютерной техники для использования электронных образовательных ресурсов в муниципальных общеобразовательных учреждениях</t>
  </si>
  <si>
    <t>Приобретение мультимедийного оборудования для использования электронных образовательных ресурсов в муниципальных общеобразовательных учреждениях</t>
  </si>
  <si>
    <t>Обеспечение муниципальных общеобразовательных учреждений доступом в сеть Интернет</t>
  </si>
  <si>
    <t xml:space="preserve">Утверждена                             постановлением администрации Воскресенского муниципального района Московской области                                 от 14.10.2014    №  2464  </t>
  </si>
  <si>
    <t>"Развитие системы образования и воспитания в Воскресенском муниципальном районе на 2015-2019 годы" (далее - Программа)</t>
  </si>
  <si>
    <t>2. Обновление содержания и технологий образования, состава и компетенции педагогических кадров для обеспечения высокого качества образования в соответствии с федеральными государственными образовательными стандартами</t>
  </si>
  <si>
    <t>Планируемые результаты реализации  муниципальной Программы "Развитие системы образования и воспитания в Воскресенском муниципальном районе на 2015-2019 годы" приведены в Паспортах Подпрограмм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</si>
</sst>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8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hadow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b/>
      <sz val="14"/>
      <color indexed="8"/>
      <name val="Times New Roman"/>
      <family val="2"/>
      <charset val="204"/>
    </font>
    <font>
      <shadow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name val="Times New Roman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7" fillId="0" borderId="0" applyFon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center" wrapText="1"/>
    </xf>
    <xf numFmtId="164" fontId="15" fillId="0" borderId="3" xfId="0" applyNumberFormat="1" applyFont="1" applyBorder="1" applyAlignment="1">
      <alignment horizontal="righ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right" vertical="center" wrapText="1"/>
    </xf>
    <xf numFmtId="0" fontId="15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64" fontId="15" fillId="0" borderId="3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vertical="center"/>
    </xf>
    <xf numFmtId="0" fontId="15" fillId="0" borderId="1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justify" vertical="center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2" xfId="0" applyFont="1" applyFill="1" applyBorder="1" applyAlignment="1">
      <alignment vertical="center" wrapText="1"/>
    </xf>
    <xf numFmtId="4" fontId="13" fillId="0" borderId="3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right" vertical="center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justify" vertical="center" wrapText="1"/>
    </xf>
    <xf numFmtId="0" fontId="5" fillId="0" borderId="32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justify" vertical="center" wrapText="1"/>
    </xf>
    <xf numFmtId="0" fontId="5" fillId="0" borderId="24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3" fillId="0" borderId="29" xfId="0" applyFont="1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 wrapText="1"/>
    </xf>
    <xf numFmtId="0" fontId="13" fillId="0" borderId="30" xfId="0" applyFont="1" applyBorder="1" applyAlignment="1">
      <alignment horizontal="justify" vertical="center" wrapText="1"/>
    </xf>
    <xf numFmtId="0" fontId="5" fillId="0" borderId="25" xfId="0" applyFont="1" applyBorder="1" applyAlignment="1">
      <alignment horizontal="justify" vertical="center" wrapText="1"/>
    </xf>
    <xf numFmtId="0" fontId="13" fillId="0" borderId="26" xfId="0" applyFont="1" applyBorder="1" applyAlignment="1">
      <alignment horizontal="justify" vertical="center" wrapText="1"/>
    </xf>
    <xf numFmtId="0" fontId="13" fillId="0" borderId="20" xfId="0" applyFont="1" applyBorder="1" applyAlignment="1">
      <alignment horizontal="justify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justify" vertical="center" wrapText="1"/>
    </xf>
    <xf numFmtId="0" fontId="5" fillId="0" borderId="19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justify" vertical="center" wrapText="1"/>
    </xf>
    <xf numFmtId="0" fontId="5" fillId="0" borderId="36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27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7" xfId="0" applyBorder="1" applyAlignment="1">
      <alignment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top" wrapText="1"/>
    </xf>
    <xf numFmtId="0" fontId="13" fillId="0" borderId="37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38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38" xfId="0" applyFont="1" applyFill="1" applyBorder="1" applyAlignment="1">
      <alignment horizontal="left" vertical="top" wrapText="1"/>
    </xf>
    <xf numFmtId="0" fontId="6" fillId="0" borderId="39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6" xfId="0" applyFont="1" applyFill="1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5" fillId="0" borderId="5" xfId="0" applyFont="1" applyBorder="1" applyAlignment="1">
      <alignment horizontal="justify" vertical="top" wrapText="1"/>
    </xf>
    <xf numFmtId="0" fontId="5" fillId="0" borderId="27" xfId="0" applyFont="1" applyBorder="1" applyAlignment="1">
      <alignment horizontal="justify" vertical="top" wrapText="1"/>
    </xf>
    <xf numFmtId="0" fontId="5" fillId="0" borderId="16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top" wrapText="1"/>
    </xf>
    <xf numFmtId="0" fontId="14" fillId="0" borderId="37" xfId="0" applyFont="1" applyBorder="1" applyAlignment="1">
      <alignment horizontal="center" vertical="top" wrapText="1"/>
    </xf>
    <xf numFmtId="0" fontId="10" fillId="0" borderId="3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5" fillId="0" borderId="35" xfId="0" applyFont="1" applyBorder="1" applyAlignment="1">
      <alignment horizontal="justify" vertical="top" wrapText="1"/>
    </xf>
    <xf numFmtId="0" fontId="5" fillId="0" borderId="36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37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center" wrapText="1"/>
    </xf>
    <xf numFmtId="0" fontId="13" fillId="0" borderId="35" xfId="0" applyFont="1" applyBorder="1" applyAlignment="1">
      <alignment horizontal="justify" vertical="center" wrapText="1"/>
    </xf>
    <xf numFmtId="0" fontId="13" fillId="0" borderId="3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top" wrapText="1"/>
    </xf>
    <xf numFmtId="0" fontId="13" fillId="0" borderId="4" xfId="0" applyFont="1" applyBorder="1" applyAlignment="1">
      <alignment horizontal="justify" vertical="top" wrapText="1"/>
    </xf>
    <xf numFmtId="0" fontId="13" fillId="0" borderId="18" xfId="0" applyFont="1" applyBorder="1" applyAlignment="1">
      <alignment horizontal="justify" vertical="center" wrapText="1"/>
    </xf>
    <xf numFmtId="0" fontId="13" fillId="0" borderId="19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showZeros="0" zoomScale="80" zoomScaleNormal="80" workbookViewId="0">
      <selection activeCell="B29" sqref="B29"/>
    </sheetView>
  </sheetViews>
  <sheetFormatPr defaultRowHeight="15.75"/>
  <cols>
    <col min="1" max="1" width="30.125" style="12" customWidth="1"/>
    <col min="2" max="2" width="30.5" style="12" customWidth="1"/>
    <col min="3" max="3" width="16.875" style="12" customWidth="1"/>
    <col min="4" max="4" width="17.25" style="12" customWidth="1"/>
    <col min="5" max="5" width="15.25" style="12" customWidth="1"/>
    <col min="6" max="6" width="17.375" style="12" customWidth="1"/>
    <col min="7" max="7" width="18.25" style="12" customWidth="1"/>
    <col min="8" max="16384" width="9" style="12"/>
  </cols>
  <sheetData>
    <row r="1" spans="1:12" ht="85.5" customHeight="1">
      <c r="A1" s="10"/>
      <c r="B1" s="11"/>
      <c r="C1" s="11"/>
      <c r="D1" s="11"/>
      <c r="E1" s="11"/>
      <c r="F1" s="136" t="s">
        <v>253</v>
      </c>
      <c r="G1" s="136"/>
    </row>
    <row r="2" spans="1:12" ht="15.75" customHeight="1">
      <c r="A2" s="10"/>
    </row>
    <row r="3" spans="1:12" ht="24" customHeight="1">
      <c r="A3" s="137" t="s">
        <v>73</v>
      </c>
      <c r="B3" s="137"/>
      <c r="C3" s="137"/>
      <c r="D3" s="137"/>
      <c r="E3" s="137"/>
      <c r="F3" s="137"/>
      <c r="G3" s="137"/>
    </row>
    <row r="4" spans="1:12" ht="39" customHeight="1">
      <c r="A4" s="138" t="s">
        <v>58</v>
      </c>
      <c r="B4" s="138"/>
      <c r="C4" s="138"/>
      <c r="D4" s="138"/>
      <c r="E4" s="138"/>
      <c r="F4" s="138"/>
      <c r="G4" s="138"/>
      <c r="H4" s="2"/>
      <c r="I4" s="2"/>
      <c r="J4" s="2"/>
      <c r="K4" s="2"/>
      <c r="L4" s="2"/>
    </row>
    <row r="5" spans="1:12" ht="18" customHeight="1">
      <c r="A5" s="48"/>
      <c r="B5" s="135"/>
      <c r="C5" s="135"/>
      <c r="D5" s="48"/>
      <c r="E5" s="48"/>
      <c r="F5" s="48"/>
      <c r="G5" s="48"/>
      <c r="H5" s="2"/>
      <c r="I5" s="2"/>
      <c r="J5" s="2"/>
      <c r="K5" s="2"/>
      <c r="L5" s="2"/>
    </row>
    <row r="6" spans="1:12" ht="25.5" customHeight="1">
      <c r="A6" s="139" t="s">
        <v>74</v>
      </c>
      <c r="B6" s="139"/>
      <c r="C6" s="139"/>
      <c r="D6" s="139"/>
      <c r="E6" s="139"/>
      <c r="F6" s="139"/>
      <c r="G6" s="139"/>
    </row>
    <row r="7" spans="1:12" ht="19.5" thickBot="1">
      <c r="A7" s="20"/>
      <c r="B7" s="18"/>
      <c r="C7" s="18"/>
      <c r="D7" s="18"/>
      <c r="E7" s="18"/>
      <c r="F7" s="18"/>
      <c r="G7" s="18"/>
    </row>
    <row r="8" spans="1:12" ht="58.5" customHeight="1">
      <c r="A8" s="70" t="s">
        <v>75</v>
      </c>
      <c r="B8" s="133" t="s">
        <v>254</v>
      </c>
      <c r="C8" s="133"/>
      <c r="D8" s="133"/>
      <c r="E8" s="133"/>
      <c r="F8" s="133"/>
      <c r="G8" s="134"/>
    </row>
    <row r="9" spans="1:12" ht="84" customHeight="1">
      <c r="A9" s="71" t="s">
        <v>76</v>
      </c>
      <c r="B9" s="141" t="s">
        <v>119</v>
      </c>
      <c r="C9" s="141"/>
      <c r="D9" s="141"/>
      <c r="E9" s="141"/>
      <c r="F9" s="141"/>
      <c r="G9" s="142"/>
    </row>
    <row r="10" spans="1:12" ht="60" customHeight="1">
      <c r="A10" s="143" t="s">
        <v>77</v>
      </c>
      <c r="B10" s="152" t="s">
        <v>59</v>
      </c>
      <c r="C10" s="153"/>
      <c r="D10" s="153"/>
      <c r="E10" s="153"/>
      <c r="F10" s="153"/>
      <c r="G10" s="154"/>
    </row>
    <row r="11" spans="1:12" ht="63.75" customHeight="1">
      <c r="A11" s="144"/>
      <c r="B11" s="149" t="s">
        <v>255</v>
      </c>
      <c r="C11" s="150"/>
      <c r="D11" s="150"/>
      <c r="E11" s="150"/>
      <c r="F11" s="150"/>
      <c r="G11" s="151"/>
    </row>
    <row r="12" spans="1:12" ht="53.25" customHeight="1">
      <c r="A12" s="144"/>
      <c r="B12" s="149" t="s">
        <v>60</v>
      </c>
      <c r="C12" s="150"/>
      <c r="D12" s="150"/>
      <c r="E12" s="150"/>
      <c r="F12" s="150"/>
      <c r="G12" s="151"/>
    </row>
    <row r="13" spans="1:12" ht="39" customHeight="1">
      <c r="A13" s="144"/>
      <c r="B13" s="149" t="s">
        <v>61</v>
      </c>
      <c r="C13" s="150"/>
      <c r="D13" s="150"/>
      <c r="E13" s="150"/>
      <c r="F13" s="150"/>
      <c r="G13" s="151"/>
    </row>
    <row r="14" spans="1:12" ht="51" customHeight="1">
      <c r="A14" s="72" t="s">
        <v>79</v>
      </c>
      <c r="B14" s="157" t="s">
        <v>120</v>
      </c>
      <c r="C14" s="157"/>
      <c r="D14" s="157"/>
      <c r="E14" s="157"/>
      <c r="F14" s="157"/>
      <c r="G14" s="158"/>
    </row>
    <row r="15" spans="1:12" ht="61.5" customHeight="1">
      <c r="A15" s="72" t="s">
        <v>78</v>
      </c>
      <c r="B15" s="141" t="s">
        <v>121</v>
      </c>
      <c r="C15" s="141"/>
      <c r="D15" s="141"/>
      <c r="E15" s="141"/>
      <c r="F15" s="141"/>
      <c r="G15" s="142"/>
    </row>
    <row r="16" spans="1:12" ht="37.5">
      <c r="A16" s="72" t="s">
        <v>80</v>
      </c>
      <c r="B16" s="157" t="s">
        <v>87</v>
      </c>
      <c r="C16" s="157"/>
      <c r="D16" s="157"/>
      <c r="E16" s="157"/>
      <c r="F16" s="157"/>
      <c r="G16" s="158"/>
    </row>
    <row r="17" spans="1:7" ht="32.25" customHeight="1">
      <c r="A17" s="143" t="s">
        <v>96</v>
      </c>
      <c r="B17" s="146" t="s">
        <v>122</v>
      </c>
      <c r="C17" s="147"/>
      <c r="D17" s="147"/>
      <c r="E17" s="147"/>
      <c r="F17" s="147"/>
      <c r="G17" s="148"/>
    </row>
    <row r="18" spans="1:7" ht="33.75" customHeight="1">
      <c r="A18" s="144"/>
      <c r="B18" s="146" t="s">
        <v>123</v>
      </c>
      <c r="C18" s="147"/>
      <c r="D18" s="147"/>
      <c r="E18" s="147"/>
      <c r="F18" s="147"/>
      <c r="G18" s="148"/>
    </row>
    <row r="19" spans="1:7" ht="37.5" customHeight="1">
      <c r="A19" s="145"/>
      <c r="B19" s="146" t="s">
        <v>124</v>
      </c>
      <c r="C19" s="147"/>
      <c r="D19" s="147"/>
      <c r="E19" s="147"/>
      <c r="F19" s="147"/>
      <c r="G19" s="148"/>
    </row>
    <row r="20" spans="1:7" ht="33" customHeight="1">
      <c r="A20" s="73"/>
      <c r="B20" s="146" t="s">
        <v>125</v>
      </c>
      <c r="C20" s="155"/>
      <c r="D20" s="155"/>
      <c r="E20" s="155"/>
      <c r="F20" s="155"/>
      <c r="G20" s="156"/>
    </row>
    <row r="21" spans="1:7" ht="68.25" customHeight="1">
      <c r="A21" s="129" t="s">
        <v>97</v>
      </c>
      <c r="B21" s="159" t="s">
        <v>110</v>
      </c>
      <c r="C21" s="160"/>
      <c r="D21" s="160"/>
      <c r="E21" s="160"/>
      <c r="F21" s="160"/>
      <c r="G21" s="161"/>
    </row>
    <row r="22" spans="1:7" s="10" customFormat="1" ht="36.75" customHeight="1">
      <c r="A22" s="130"/>
      <c r="B22" s="24" t="s">
        <v>86</v>
      </c>
      <c r="C22" s="25" t="s">
        <v>83</v>
      </c>
      <c r="D22" s="25" t="s">
        <v>88</v>
      </c>
      <c r="E22" s="25" t="s">
        <v>89</v>
      </c>
      <c r="F22" s="25" t="s">
        <v>90</v>
      </c>
      <c r="G22" s="25" t="s">
        <v>91</v>
      </c>
    </row>
    <row r="23" spans="1:7" s="10" customFormat="1" ht="37.5">
      <c r="A23" s="105" t="s">
        <v>85</v>
      </c>
      <c r="B23" s="28">
        <f>SUM(C23:G23)</f>
        <v>12908199.500000002</v>
      </c>
      <c r="C23" s="29">
        <f>SUM(C24:C27)</f>
        <v>2588577.2999999998</v>
      </c>
      <c r="D23" s="29">
        <f>SUM(D24:D27)</f>
        <v>2557229.5</v>
      </c>
      <c r="E23" s="29">
        <f>SUM(E24:E27)</f>
        <v>2576235.1</v>
      </c>
      <c r="F23" s="29">
        <f>SUM(F24:F27)</f>
        <v>2586465.7000000002</v>
      </c>
      <c r="G23" s="29">
        <f>SUM(G24:G27)</f>
        <v>2599691.9</v>
      </c>
    </row>
    <row r="24" spans="1:7" s="10" customFormat="1" ht="65.25" customHeight="1">
      <c r="A24" s="56" t="s">
        <v>101</v>
      </c>
      <c r="B24" s="28">
        <f>SUM(C24:G24)</f>
        <v>4904790.5000000009</v>
      </c>
      <c r="C24" s="29">
        <f>'Приложение 1 к Подпрограмме 1'!F38+'Приложение 1 к Подпрогамме 2'!F47+'Приложение 1 к Подпрограмме 3'!F29+'Приложение 1 к Подпрограмме 4'!F23</f>
        <v>986277.3</v>
      </c>
      <c r="D24" s="29">
        <f>'Приложение 1 к Подпрограмме 1'!G38+'Приложение 1 к Подпрогамме 2'!G47+'Приложение 1 к Подпрограмме 3'!G29+'Приложение 1 к Подпрограмме 4'!G23</f>
        <v>956165.5</v>
      </c>
      <c r="E24" s="29">
        <f>'Приложение 1 к Подпрограмме 1'!H38+'Приложение 1 к Подпрогамме 2'!H47+'Приложение 1 к Подпрограмме 3'!H29+'Приложение 1 к Подпрограмме 4'!H23</f>
        <v>976220.10000000009</v>
      </c>
      <c r="F24" s="29">
        <f>'Приложение 1 к Подпрограмме 1'!I38+'Приложение 1 к Подпрогамме 2'!I47+'Приложение 1 к Подпрограмме 3'!I29+'Приложение 1 к Подпрограмме 4'!I23</f>
        <v>986450.70000000007</v>
      </c>
      <c r="G24" s="29">
        <f>'Приложение 1 к Подпрограмме 1'!J38+'Приложение 1 к Подпрогамме 2'!J47+'Приложение 1 к Подпрограмме 3'!J29+'Приложение 1 к Подпрограмме 4'!J23</f>
        <v>999676.9</v>
      </c>
    </row>
    <row r="25" spans="1:7" s="10" customFormat="1" ht="44.25" customHeight="1">
      <c r="A25" s="56" t="s">
        <v>99</v>
      </c>
      <c r="B25" s="28">
        <f>SUM(C25:G25)</f>
        <v>0</v>
      </c>
      <c r="C25" s="29"/>
      <c r="D25" s="29"/>
      <c r="E25" s="29"/>
      <c r="F25" s="29"/>
      <c r="G25" s="29"/>
    </row>
    <row r="26" spans="1:7" s="10" customFormat="1" ht="45.75" customHeight="1">
      <c r="A26" s="56" t="s">
        <v>102</v>
      </c>
      <c r="B26" s="28">
        <f>SUM(C26:G26)</f>
        <v>8003409</v>
      </c>
      <c r="C26" s="29">
        <f>'Приложение 1 к Подпрограмме 1'!F37+'Приложение 1 к Подпрогамме 2'!F46+'Приложение 1 к Подпрограмме 3'!F28+'Приложение 1 к Подпрограмме 4'!F22</f>
        <v>1602300</v>
      </c>
      <c r="D26" s="29">
        <f>'Приложение 1 к Подпрограмме 1'!G37+'Приложение 1 к Подпрогамме 2'!G46+'Приложение 1 к Подпрограмме 3'!G28+'Приложение 1 к Подпрограмме 4'!G22</f>
        <v>1601064</v>
      </c>
      <c r="E26" s="29">
        <f>'Приложение 1 к Подпрограмме 1'!H37+'Приложение 1 к Подпрогамме 2'!H46+'Приложение 1 к Подпрограмме 3'!H28+'Приложение 1 к Подпрограмме 4'!H22</f>
        <v>1600015</v>
      </c>
      <c r="F26" s="29">
        <f>'Приложение 1 к Подпрограмме 1'!I37+'Приложение 1 к Подпрогамме 2'!I46+'Приложение 1 к Подпрограмме 3'!I28+'Приложение 1 к Подпрограмме 4'!I22</f>
        <v>1600015</v>
      </c>
      <c r="G26" s="29">
        <f>'Приложение 1 к Подпрограмме 1'!J37+'Приложение 1 к Подпрогамме 2'!J46+'Приложение 1 к Подпрограмме 3'!J28+'Приложение 1 к Подпрограмме 4'!J22</f>
        <v>1600015</v>
      </c>
    </row>
    <row r="27" spans="1:7" s="10" customFormat="1" ht="28.5" customHeight="1">
      <c r="A27" s="56" t="s">
        <v>81</v>
      </c>
      <c r="B27" s="28">
        <f>SUM(C27:G27)</f>
        <v>0</v>
      </c>
      <c r="C27" s="32"/>
      <c r="D27" s="32"/>
      <c r="E27" s="32"/>
      <c r="F27" s="32"/>
      <c r="G27" s="32"/>
    </row>
    <row r="28" spans="1:7" ht="71.25" customHeight="1">
      <c r="A28" s="52" t="s">
        <v>82</v>
      </c>
      <c r="B28" s="140" t="s">
        <v>256</v>
      </c>
      <c r="C28" s="140"/>
      <c r="D28" s="140"/>
      <c r="E28" s="140"/>
      <c r="F28" s="140"/>
      <c r="G28" s="140"/>
    </row>
  </sheetData>
  <mergeCells count="22">
    <mergeCell ref="B28:G28"/>
    <mergeCell ref="B9:G9"/>
    <mergeCell ref="A17:A19"/>
    <mergeCell ref="B17:G17"/>
    <mergeCell ref="B18:G18"/>
    <mergeCell ref="B19:G19"/>
    <mergeCell ref="B13:G13"/>
    <mergeCell ref="B10:G10"/>
    <mergeCell ref="B11:G11"/>
    <mergeCell ref="B12:G12"/>
    <mergeCell ref="A10:A13"/>
    <mergeCell ref="B20:G20"/>
    <mergeCell ref="B15:G15"/>
    <mergeCell ref="B14:G14"/>
    <mergeCell ref="B21:G21"/>
    <mergeCell ref="B16:G16"/>
    <mergeCell ref="B8:G8"/>
    <mergeCell ref="B5:C5"/>
    <mergeCell ref="F1:G1"/>
    <mergeCell ref="A3:G3"/>
    <mergeCell ref="A4:G4"/>
    <mergeCell ref="A6:G6"/>
  </mergeCells>
  <phoneticPr fontId="9" type="noConversion"/>
  <pageMargins left="0.51181102362204722" right="0.11811023622047245" top="0.35433070866141736" bottom="0.35433070866141736" header="0.31496062992125984" footer="0.31496062992125984"/>
  <pageSetup paperSize="9" scale="6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41"/>
  <sheetViews>
    <sheetView topLeftCell="A18" zoomScale="80" zoomScaleNormal="80" workbookViewId="0">
      <selection activeCell="B23" sqref="B23"/>
    </sheetView>
  </sheetViews>
  <sheetFormatPr defaultRowHeight="15.75"/>
  <cols>
    <col min="1" max="1" width="5.625" style="1" customWidth="1"/>
    <col min="2" max="2" width="60.625" style="4" customWidth="1"/>
    <col min="3" max="3" width="20.125" style="1" customWidth="1"/>
    <col min="4" max="4" width="15.375" style="1" customWidth="1"/>
    <col min="5" max="5" width="13.625" style="4" customWidth="1"/>
    <col min="6" max="6" width="11.375" style="4" customWidth="1"/>
    <col min="7" max="7" width="11.5" style="4" customWidth="1"/>
    <col min="8" max="8" width="11.875" style="4" customWidth="1"/>
    <col min="9" max="9" width="11.75" style="4" customWidth="1"/>
    <col min="10" max="10" width="13" style="4" customWidth="1"/>
    <col min="11" max="11" width="13.875" style="4" customWidth="1"/>
    <col min="12" max="16384" width="9" style="4"/>
  </cols>
  <sheetData>
    <row r="1" spans="1:14">
      <c r="A1" s="185" t="s">
        <v>62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4" ht="18.75" customHeight="1">
      <c r="A2" s="46"/>
      <c r="B2" s="2"/>
      <c r="C2" s="2"/>
      <c r="D2" s="2"/>
      <c r="E2" s="2"/>
      <c r="F2" s="176" t="s">
        <v>40</v>
      </c>
      <c r="G2" s="176"/>
      <c r="H2" s="176"/>
      <c r="I2" s="176"/>
      <c r="J2" s="176"/>
      <c r="K2" s="176"/>
    </row>
    <row r="3" spans="1:14" ht="24" customHeight="1">
      <c r="B3" s="8"/>
      <c r="C3" s="8"/>
      <c r="D3" s="8"/>
      <c r="E3" s="8"/>
      <c r="F3" s="7"/>
      <c r="G3" s="7"/>
      <c r="H3" s="7"/>
      <c r="I3" s="7"/>
      <c r="J3" s="7"/>
      <c r="K3" s="7"/>
    </row>
    <row r="4" spans="1:14" s="3" customFormat="1" ht="18.75">
      <c r="A4" s="137" t="s">
        <v>243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4" s="12" customFormat="1" ht="23.25" customHeight="1">
      <c r="A5" s="201" t="s">
        <v>39</v>
      </c>
      <c r="B5" s="201"/>
      <c r="C5" s="201"/>
      <c r="D5" s="201"/>
      <c r="E5" s="201"/>
      <c r="F5" s="201"/>
      <c r="G5" s="201"/>
      <c r="H5" s="201"/>
      <c r="I5" s="201"/>
      <c r="J5" s="201"/>
      <c r="K5" s="47"/>
      <c r="L5" s="2"/>
      <c r="M5" s="2"/>
      <c r="N5" s="2"/>
    </row>
    <row r="6" spans="1:14" s="3" customFormat="1" ht="18.75">
      <c r="A6" s="17"/>
      <c r="B6" s="49"/>
      <c r="C6" s="17"/>
      <c r="D6" s="17"/>
      <c r="E6" s="49"/>
      <c r="F6" s="49"/>
      <c r="G6" s="49"/>
      <c r="H6" s="49"/>
      <c r="I6" s="49"/>
      <c r="J6" s="49"/>
      <c r="K6" s="49"/>
    </row>
    <row r="7" spans="1:14" s="3" customFormat="1" ht="35.25" customHeight="1">
      <c r="A7" s="202" t="s">
        <v>64</v>
      </c>
      <c r="B7" s="172" t="s">
        <v>63</v>
      </c>
      <c r="C7" s="172" t="s">
        <v>65</v>
      </c>
      <c r="D7" s="172" t="s">
        <v>111</v>
      </c>
      <c r="E7" s="172" t="s">
        <v>168</v>
      </c>
      <c r="F7" s="172" t="s">
        <v>113</v>
      </c>
      <c r="G7" s="172"/>
      <c r="H7" s="172"/>
      <c r="I7" s="172"/>
      <c r="J7" s="172"/>
      <c r="K7" s="172" t="s">
        <v>114</v>
      </c>
    </row>
    <row r="8" spans="1:14" s="3" customFormat="1" ht="36.75" customHeight="1">
      <c r="A8" s="202"/>
      <c r="B8" s="172"/>
      <c r="C8" s="172"/>
      <c r="D8" s="172"/>
      <c r="E8" s="172"/>
      <c r="F8" s="172"/>
      <c r="G8" s="172"/>
      <c r="H8" s="172"/>
      <c r="I8" s="172"/>
      <c r="J8" s="172"/>
      <c r="K8" s="172"/>
    </row>
    <row r="9" spans="1:14" s="3" customFormat="1" ht="37.5" customHeight="1">
      <c r="A9" s="202"/>
      <c r="B9" s="172"/>
      <c r="C9" s="172"/>
      <c r="D9" s="172"/>
      <c r="E9" s="172"/>
      <c r="F9" s="25" t="s">
        <v>72</v>
      </c>
      <c r="G9" s="25" t="s">
        <v>92</v>
      </c>
      <c r="H9" s="25" t="s">
        <v>93</v>
      </c>
      <c r="I9" s="25" t="s">
        <v>94</v>
      </c>
      <c r="J9" s="25" t="s">
        <v>95</v>
      </c>
      <c r="K9" s="172"/>
    </row>
    <row r="10" spans="1:14" s="3" customFormat="1" ht="21.75" customHeight="1">
      <c r="A10" s="50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  <c r="K10" s="25">
        <v>11</v>
      </c>
    </row>
    <row r="11" spans="1:14" s="13" customFormat="1" ht="34.5" customHeight="1">
      <c r="A11" s="51"/>
      <c r="B11" s="239" t="s">
        <v>41</v>
      </c>
      <c r="C11" s="239"/>
      <c r="D11" s="239"/>
      <c r="E11" s="239"/>
      <c r="F11" s="239"/>
      <c r="G11" s="239"/>
      <c r="H11" s="239"/>
      <c r="I11" s="239"/>
      <c r="J11" s="239"/>
      <c r="K11" s="239"/>
    </row>
    <row r="12" spans="1:14" s="3" customFormat="1" ht="84" customHeight="1">
      <c r="A12" s="60" t="s">
        <v>68</v>
      </c>
      <c r="B12" s="61" t="s">
        <v>42</v>
      </c>
      <c r="C12" s="52" t="s">
        <v>98</v>
      </c>
      <c r="D12" s="25"/>
      <c r="E12" s="53">
        <f>SUM(F12:J12)</f>
        <v>180567</v>
      </c>
      <c r="F12" s="53">
        <v>36113.4</v>
      </c>
      <c r="G12" s="53">
        <v>36113.4</v>
      </c>
      <c r="H12" s="53">
        <v>36113.4</v>
      </c>
      <c r="I12" s="53">
        <v>36113.4</v>
      </c>
      <c r="J12" s="53">
        <v>36113.4</v>
      </c>
      <c r="K12" s="25" t="s">
        <v>141</v>
      </c>
    </row>
    <row r="13" spans="1:14" s="3" customFormat="1" ht="85.5" customHeight="1">
      <c r="A13" s="60" t="s">
        <v>211</v>
      </c>
      <c r="B13" s="61" t="s">
        <v>44</v>
      </c>
      <c r="C13" s="52" t="s">
        <v>98</v>
      </c>
      <c r="D13" s="25"/>
      <c r="E13" s="53">
        <f>SUM(F13:J13)</f>
        <v>796425.7</v>
      </c>
      <c r="F13" s="53">
        <v>133597.6</v>
      </c>
      <c r="G13" s="53">
        <v>147543.79999999999</v>
      </c>
      <c r="H13" s="53">
        <v>162651.6</v>
      </c>
      <c r="I13" s="53">
        <v>171597.4</v>
      </c>
      <c r="J13" s="53">
        <v>181035.3</v>
      </c>
      <c r="K13" s="25" t="s">
        <v>43</v>
      </c>
    </row>
    <row r="14" spans="1:14" s="3" customFormat="1" ht="83.25" customHeight="1">
      <c r="A14" s="60" t="s">
        <v>156</v>
      </c>
      <c r="B14" s="61" t="s">
        <v>169</v>
      </c>
      <c r="C14" s="52" t="s">
        <v>98</v>
      </c>
      <c r="D14" s="25"/>
      <c r="E14" s="53">
        <f>SUM(F14:J14)</f>
        <v>536261.4</v>
      </c>
      <c r="F14" s="53">
        <v>98711.1</v>
      </c>
      <c r="G14" s="53">
        <v>103006</v>
      </c>
      <c r="H14" s="53">
        <v>107170.8</v>
      </c>
      <c r="I14" s="53">
        <v>111457.60000000001</v>
      </c>
      <c r="J14" s="53">
        <v>115915.9</v>
      </c>
      <c r="K14" s="25" t="s">
        <v>170</v>
      </c>
    </row>
    <row r="15" spans="1:14" s="3" customFormat="1" ht="26.45" customHeight="1">
      <c r="A15" s="51"/>
      <c r="B15" s="190" t="s">
        <v>70</v>
      </c>
      <c r="C15" s="190"/>
      <c r="D15" s="54"/>
      <c r="E15" s="62">
        <f t="shared" ref="E15:J15" si="0">SUM(E12:E14)</f>
        <v>1513254.1</v>
      </c>
      <c r="F15" s="62">
        <f t="shared" si="0"/>
        <v>268422.09999999998</v>
      </c>
      <c r="G15" s="62">
        <f t="shared" si="0"/>
        <v>286663.19999999995</v>
      </c>
      <c r="H15" s="62">
        <f t="shared" si="0"/>
        <v>305935.8</v>
      </c>
      <c r="I15" s="62">
        <f t="shared" si="0"/>
        <v>319168.40000000002</v>
      </c>
      <c r="J15" s="62">
        <f t="shared" si="0"/>
        <v>333064.59999999998</v>
      </c>
      <c r="K15" s="54"/>
    </row>
    <row r="16" spans="1:14" s="3" customFormat="1" ht="26.45" customHeight="1">
      <c r="A16" s="51"/>
      <c r="B16" s="56" t="s">
        <v>115</v>
      </c>
      <c r="C16" s="56"/>
      <c r="D16" s="54"/>
      <c r="E16" s="53">
        <f t="shared" ref="E16:J16" si="1">SUM(E12:E14)</f>
        <v>1513254.1</v>
      </c>
      <c r="F16" s="53">
        <f t="shared" si="1"/>
        <v>268422.09999999998</v>
      </c>
      <c r="G16" s="53">
        <f t="shared" si="1"/>
        <v>286663.19999999995</v>
      </c>
      <c r="H16" s="53">
        <f t="shared" si="1"/>
        <v>305935.8</v>
      </c>
      <c r="I16" s="53">
        <f t="shared" si="1"/>
        <v>319168.40000000002</v>
      </c>
      <c r="J16" s="53">
        <f t="shared" si="1"/>
        <v>333064.59999999998</v>
      </c>
      <c r="K16" s="54"/>
    </row>
    <row r="17" spans="1:11" s="15" customFormat="1" ht="65.25" customHeight="1">
      <c r="A17" s="63"/>
      <c r="B17" s="195" t="s">
        <v>173</v>
      </c>
      <c r="C17" s="196"/>
      <c r="D17" s="196"/>
      <c r="E17" s="196"/>
      <c r="F17" s="196"/>
      <c r="G17" s="196"/>
      <c r="H17" s="196"/>
      <c r="I17" s="196"/>
      <c r="J17" s="196"/>
      <c r="K17" s="197"/>
    </row>
    <row r="18" spans="1:11" s="15" customFormat="1" ht="93.75">
      <c r="A18" s="188" t="s">
        <v>69</v>
      </c>
      <c r="B18" s="188" t="s">
        <v>45</v>
      </c>
      <c r="C18" s="52" t="s">
        <v>98</v>
      </c>
      <c r="D18" s="25"/>
      <c r="E18" s="53">
        <f t="shared" ref="E18:E23" si="2">SUM(F18:J18)</f>
        <v>10400</v>
      </c>
      <c r="F18" s="53">
        <v>10400</v>
      </c>
      <c r="G18" s="53">
        <v>0</v>
      </c>
      <c r="H18" s="53">
        <v>0</v>
      </c>
      <c r="I18" s="53">
        <v>0</v>
      </c>
      <c r="J18" s="53">
        <v>0</v>
      </c>
      <c r="K18" s="216" t="s">
        <v>43</v>
      </c>
    </row>
    <row r="19" spans="1:11" s="15" customFormat="1" ht="57" customHeight="1">
      <c r="A19" s="189"/>
      <c r="B19" s="189"/>
      <c r="C19" s="52" t="s">
        <v>100</v>
      </c>
      <c r="D19" s="25"/>
      <c r="E19" s="53">
        <f t="shared" si="2"/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189"/>
    </row>
    <row r="20" spans="1:11" s="15" customFormat="1" ht="90" customHeight="1">
      <c r="A20" s="75" t="s">
        <v>84</v>
      </c>
      <c r="B20" s="75" t="s">
        <v>174</v>
      </c>
      <c r="C20" s="52" t="s">
        <v>98</v>
      </c>
      <c r="D20" s="25"/>
      <c r="E20" s="53">
        <f t="shared" si="2"/>
        <v>4000</v>
      </c>
      <c r="F20" s="53">
        <v>800</v>
      </c>
      <c r="G20" s="53">
        <v>800</v>
      </c>
      <c r="H20" s="53">
        <v>800</v>
      </c>
      <c r="I20" s="53">
        <v>800</v>
      </c>
      <c r="J20" s="53">
        <v>800</v>
      </c>
      <c r="K20" s="25" t="s">
        <v>141</v>
      </c>
    </row>
    <row r="21" spans="1:11" s="15" customFormat="1" ht="93.75">
      <c r="A21" s="64" t="s">
        <v>144</v>
      </c>
      <c r="B21" s="64" t="s">
        <v>47</v>
      </c>
      <c r="C21" s="52" t="s">
        <v>98</v>
      </c>
      <c r="D21" s="105"/>
      <c r="E21" s="53">
        <f t="shared" si="2"/>
        <v>19434.099999999999</v>
      </c>
      <c r="F21" s="53">
        <v>8242.1</v>
      </c>
      <c r="G21" s="53">
        <v>4750</v>
      </c>
      <c r="H21" s="53">
        <v>4972</v>
      </c>
      <c r="I21" s="53">
        <v>1370</v>
      </c>
      <c r="J21" s="53">
        <v>100</v>
      </c>
      <c r="K21" s="41" t="s">
        <v>43</v>
      </c>
    </row>
    <row r="22" spans="1:11" s="15" customFormat="1" ht="93.75">
      <c r="A22" s="106" t="s">
        <v>182</v>
      </c>
      <c r="B22" s="64" t="s">
        <v>171</v>
      </c>
      <c r="C22" s="52" t="s">
        <v>98</v>
      </c>
      <c r="D22" s="105"/>
      <c r="E22" s="53">
        <f t="shared" si="2"/>
        <v>39030.199999999997</v>
      </c>
      <c r="F22" s="53">
        <v>7230.2</v>
      </c>
      <c r="G22" s="53">
        <v>7500</v>
      </c>
      <c r="H22" s="53">
        <v>7800</v>
      </c>
      <c r="I22" s="53">
        <v>8100</v>
      </c>
      <c r="J22" s="53">
        <v>8400</v>
      </c>
      <c r="K22" s="25" t="s">
        <v>170</v>
      </c>
    </row>
    <row r="23" spans="1:11" s="15" customFormat="1" ht="86.25" customHeight="1">
      <c r="A23" s="106" t="s">
        <v>183</v>
      </c>
      <c r="B23" s="64" t="s">
        <v>172</v>
      </c>
      <c r="C23" s="52" t="s">
        <v>98</v>
      </c>
      <c r="D23" s="105"/>
      <c r="E23" s="53">
        <f t="shared" si="2"/>
        <v>36610.6</v>
      </c>
      <c r="F23" s="53">
        <v>6770.6</v>
      </c>
      <c r="G23" s="53">
        <v>7040</v>
      </c>
      <c r="H23" s="53">
        <v>7300</v>
      </c>
      <c r="I23" s="53">
        <v>7600</v>
      </c>
      <c r="J23" s="53">
        <v>7900</v>
      </c>
      <c r="K23" s="25" t="s">
        <v>170</v>
      </c>
    </row>
    <row r="24" spans="1:11" s="15" customFormat="1" ht="26.45" customHeight="1">
      <c r="A24" s="51"/>
      <c r="B24" s="190" t="s">
        <v>71</v>
      </c>
      <c r="C24" s="190"/>
      <c r="D24" s="54"/>
      <c r="E24" s="62">
        <f t="shared" ref="E24:J24" si="3">SUM(E18:E23)</f>
        <v>109474.9</v>
      </c>
      <c r="F24" s="62">
        <f t="shared" si="3"/>
        <v>33442.9</v>
      </c>
      <c r="G24" s="62">
        <f t="shared" si="3"/>
        <v>20090</v>
      </c>
      <c r="H24" s="62">
        <f t="shared" si="3"/>
        <v>20872</v>
      </c>
      <c r="I24" s="62">
        <f t="shared" si="3"/>
        <v>17870</v>
      </c>
      <c r="J24" s="62">
        <f t="shared" si="3"/>
        <v>17200</v>
      </c>
      <c r="K24" s="54"/>
    </row>
    <row r="25" spans="1:11" s="15" customFormat="1" ht="26.45" customHeight="1">
      <c r="A25" s="51"/>
      <c r="B25" s="56" t="s">
        <v>100</v>
      </c>
      <c r="C25" s="57"/>
      <c r="D25" s="54"/>
      <c r="E25" s="53">
        <f t="shared" ref="E25:J25" si="4">E19</f>
        <v>0</v>
      </c>
      <c r="F25" s="53">
        <f t="shared" si="4"/>
        <v>0</v>
      </c>
      <c r="G25" s="53">
        <f t="shared" si="4"/>
        <v>0</v>
      </c>
      <c r="H25" s="53">
        <f t="shared" si="4"/>
        <v>0</v>
      </c>
      <c r="I25" s="53">
        <f t="shared" si="4"/>
        <v>0</v>
      </c>
      <c r="J25" s="53">
        <f t="shared" si="4"/>
        <v>0</v>
      </c>
      <c r="K25" s="54"/>
    </row>
    <row r="26" spans="1:11" s="15" customFormat="1" ht="26.45" customHeight="1">
      <c r="A26" s="51"/>
      <c r="B26" s="56" t="s">
        <v>115</v>
      </c>
      <c r="C26" s="56"/>
      <c r="D26" s="54"/>
      <c r="E26" s="53">
        <f t="shared" ref="E26:J26" si="5">SUM(E18:E23)-E19</f>
        <v>109474.9</v>
      </c>
      <c r="F26" s="53">
        <f t="shared" si="5"/>
        <v>33442.9</v>
      </c>
      <c r="G26" s="53">
        <f t="shared" si="5"/>
        <v>20090</v>
      </c>
      <c r="H26" s="53">
        <f t="shared" si="5"/>
        <v>20872</v>
      </c>
      <c r="I26" s="53">
        <f t="shared" si="5"/>
        <v>17870</v>
      </c>
      <c r="J26" s="53">
        <f t="shared" si="5"/>
        <v>17200</v>
      </c>
      <c r="K26" s="54"/>
    </row>
    <row r="27" spans="1:11" s="15" customFormat="1" ht="26.45" customHeight="1">
      <c r="A27" s="63"/>
      <c r="B27" s="65" t="s">
        <v>46</v>
      </c>
      <c r="C27" s="66"/>
      <c r="D27" s="67"/>
      <c r="E27" s="68">
        <f t="shared" ref="E27:J27" si="6">E15+E24</f>
        <v>1622729</v>
      </c>
      <c r="F27" s="68">
        <f t="shared" si="6"/>
        <v>301865</v>
      </c>
      <c r="G27" s="68">
        <f t="shared" si="6"/>
        <v>306753.19999999995</v>
      </c>
      <c r="H27" s="68">
        <f t="shared" si="6"/>
        <v>326807.8</v>
      </c>
      <c r="I27" s="68">
        <f t="shared" si="6"/>
        <v>337038.4</v>
      </c>
      <c r="J27" s="68">
        <f t="shared" si="6"/>
        <v>350264.6</v>
      </c>
      <c r="K27" s="69"/>
    </row>
    <row r="28" spans="1:11" s="13" customFormat="1" ht="26.45" customHeight="1">
      <c r="A28" s="54"/>
      <c r="B28" s="56" t="s">
        <v>100</v>
      </c>
      <c r="C28" s="57"/>
      <c r="D28" s="54"/>
      <c r="E28" s="58">
        <f t="shared" ref="E28:J28" si="7">E25</f>
        <v>0</v>
      </c>
      <c r="F28" s="58">
        <f t="shared" si="7"/>
        <v>0</v>
      </c>
      <c r="G28" s="58">
        <f t="shared" si="7"/>
        <v>0</v>
      </c>
      <c r="H28" s="58">
        <f t="shared" si="7"/>
        <v>0</v>
      </c>
      <c r="I28" s="58">
        <f t="shared" si="7"/>
        <v>0</v>
      </c>
      <c r="J28" s="58">
        <f t="shared" si="7"/>
        <v>0</v>
      </c>
      <c r="K28" s="54"/>
    </row>
    <row r="29" spans="1:11" s="13" customFormat="1" ht="26.45" customHeight="1">
      <c r="A29" s="54"/>
      <c r="B29" s="56" t="s">
        <v>115</v>
      </c>
      <c r="C29" s="56"/>
      <c r="D29" s="54"/>
      <c r="E29" s="58">
        <f t="shared" ref="E29:J29" si="8">E16+E26</f>
        <v>1622729</v>
      </c>
      <c r="F29" s="58">
        <f t="shared" si="8"/>
        <v>301865</v>
      </c>
      <c r="G29" s="58">
        <f t="shared" si="8"/>
        <v>306753.19999999995</v>
      </c>
      <c r="H29" s="58">
        <f t="shared" si="8"/>
        <v>326807.8</v>
      </c>
      <c r="I29" s="58">
        <f t="shared" si="8"/>
        <v>337038.4</v>
      </c>
      <c r="J29" s="58">
        <f t="shared" si="8"/>
        <v>350264.6</v>
      </c>
      <c r="K29" s="54"/>
    </row>
    <row r="30" spans="1:11" s="15" customFormat="1">
      <c r="A30" s="14"/>
      <c r="C30" s="14"/>
      <c r="D30" s="14"/>
    </row>
    <row r="31" spans="1:11" s="3" customFormat="1">
      <c r="A31" s="5"/>
      <c r="C31" s="5"/>
      <c r="D31" s="5"/>
    </row>
    <row r="32" spans="1:11" s="3" customFormat="1">
      <c r="A32" s="5"/>
      <c r="C32" s="5"/>
      <c r="D32" s="5"/>
    </row>
    <row r="33" spans="1:4" s="3" customFormat="1">
      <c r="A33" s="5"/>
      <c r="C33" s="5"/>
      <c r="D33" s="5"/>
    </row>
    <row r="34" spans="1:4" s="3" customFormat="1">
      <c r="A34" s="5"/>
      <c r="C34" s="5"/>
      <c r="D34" s="5"/>
    </row>
    <row r="35" spans="1:4" s="3" customFormat="1">
      <c r="A35" s="5"/>
      <c r="C35" s="5"/>
      <c r="D35" s="5"/>
    </row>
    <row r="36" spans="1:4" s="3" customFormat="1">
      <c r="A36" s="5"/>
      <c r="C36" s="5"/>
      <c r="D36" s="5"/>
    </row>
    <row r="37" spans="1:4" s="3" customFormat="1">
      <c r="A37" s="5"/>
      <c r="C37" s="5"/>
      <c r="D37" s="5"/>
    </row>
    <row r="38" spans="1:4" s="3" customFormat="1">
      <c r="A38" s="5"/>
      <c r="C38" s="5"/>
      <c r="D38" s="5"/>
    </row>
    <row r="39" spans="1:4" s="3" customFormat="1">
      <c r="A39" s="5"/>
      <c r="C39" s="5"/>
      <c r="D39" s="5"/>
    </row>
    <row r="40" spans="1:4" s="3" customFormat="1">
      <c r="A40" s="5"/>
      <c r="C40" s="5"/>
      <c r="D40" s="5"/>
    </row>
    <row r="41" spans="1:4" s="3" customFormat="1">
      <c r="A41" s="5"/>
      <c r="C41" s="5"/>
      <c r="D41" s="5"/>
    </row>
  </sheetData>
  <mergeCells count="18">
    <mergeCell ref="A18:A19"/>
    <mergeCell ref="B18:B19"/>
    <mergeCell ref="A7:A9"/>
    <mergeCell ref="A1:K1"/>
    <mergeCell ref="F2:K2"/>
    <mergeCell ref="A4:K4"/>
    <mergeCell ref="A5:J5"/>
    <mergeCell ref="B7:B9"/>
    <mergeCell ref="C7:C9"/>
    <mergeCell ref="B24:C24"/>
    <mergeCell ref="B17:K17"/>
    <mergeCell ref="K18:K19"/>
    <mergeCell ref="E7:E9"/>
    <mergeCell ref="F7:J8"/>
    <mergeCell ref="K7:K9"/>
    <mergeCell ref="D7:D9"/>
    <mergeCell ref="B11:K11"/>
    <mergeCell ref="B15:C15"/>
  </mergeCells>
  <phoneticPr fontId="9" type="noConversion"/>
  <pageMargins left="0.31496062992125984" right="0.31496062992125984" top="0.35433070866141736" bottom="0.35433070866141736" header="0.31496062992125984" footer="0.31496062992125984"/>
  <pageSetup paperSize="9" scale="70" orientation="landscape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22"/>
  <sheetViews>
    <sheetView zoomScale="75" zoomScaleNormal="75" workbookViewId="0">
      <selection activeCell="B10" sqref="B10:G10"/>
    </sheetView>
  </sheetViews>
  <sheetFormatPr defaultRowHeight="15.75"/>
  <cols>
    <col min="1" max="1" width="30.125" style="12" customWidth="1"/>
    <col min="2" max="2" width="20.125" style="12" customWidth="1"/>
    <col min="3" max="3" width="11.875" style="12" customWidth="1"/>
    <col min="4" max="4" width="12.25" style="12" customWidth="1"/>
    <col min="5" max="7" width="11.75" style="12" customWidth="1"/>
    <col min="8" max="16384" width="9" style="12"/>
  </cols>
  <sheetData>
    <row r="1" spans="1:12" ht="15.75" customHeight="1">
      <c r="A1" s="19"/>
      <c r="B1" s="18"/>
      <c r="C1" s="18"/>
      <c r="D1" s="18"/>
      <c r="E1" s="18"/>
      <c r="F1" s="136" t="s">
        <v>244</v>
      </c>
      <c r="G1" s="136"/>
      <c r="H1" s="136"/>
    </row>
    <row r="2" spans="1:12" ht="93.75" customHeight="1">
      <c r="A2" s="19"/>
      <c r="B2" s="18"/>
      <c r="C2" s="18"/>
      <c r="D2" s="18"/>
      <c r="E2" s="18"/>
      <c r="F2" s="176" t="s">
        <v>25</v>
      </c>
      <c r="G2" s="176"/>
      <c r="H2" s="176"/>
    </row>
    <row r="3" spans="1:12" ht="27.75" customHeight="1">
      <c r="A3" s="137" t="s">
        <v>48</v>
      </c>
      <c r="B3" s="137"/>
      <c r="C3" s="137"/>
      <c r="D3" s="137"/>
      <c r="E3" s="137"/>
      <c r="F3" s="137"/>
      <c r="G3" s="137"/>
      <c r="H3" s="18"/>
    </row>
    <row r="4" spans="1:12" ht="30" customHeight="1">
      <c r="A4" s="135" t="s">
        <v>49</v>
      </c>
      <c r="B4" s="135"/>
      <c r="C4" s="135"/>
      <c r="D4" s="135"/>
      <c r="E4" s="135"/>
      <c r="F4" s="135"/>
      <c r="G4" s="135"/>
      <c r="H4" s="47"/>
      <c r="I4" s="2"/>
      <c r="J4" s="2"/>
      <c r="K4" s="2"/>
      <c r="L4" s="2"/>
    </row>
    <row r="5" spans="1:12" ht="12" customHeight="1">
      <c r="A5" s="135"/>
      <c r="B5" s="135"/>
      <c r="C5" s="135"/>
      <c r="D5" s="135"/>
      <c r="E5" s="135"/>
      <c r="F5" s="135"/>
      <c r="G5" s="135"/>
      <c r="H5" s="47"/>
      <c r="I5" s="2"/>
      <c r="J5" s="2"/>
      <c r="K5" s="2"/>
      <c r="L5" s="2"/>
    </row>
    <row r="6" spans="1:12" ht="25.5" customHeight="1">
      <c r="A6" s="139" t="s">
        <v>245</v>
      </c>
      <c r="B6" s="139"/>
      <c r="C6" s="139"/>
      <c r="D6" s="139"/>
      <c r="E6" s="139"/>
      <c r="F6" s="139"/>
      <c r="G6" s="139"/>
      <c r="H6" s="111"/>
    </row>
    <row r="7" spans="1:12" ht="19.5" thickBot="1">
      <c r="A7" s="20"/>
      <c r="B7" s="111"/>
      <c r="C7" s="111"/>
      <c r="D7" s="111"/>
      <c r="E7" s="111"/>
      <c r="F7" s="111"/>
      <c r="G7" s="111"/>
      <c r="H7" s="111"/>
    </row>
    <row r="8" spans="1:12" ht="37.5" customHeight="1">
      <c r="A8" s="112" t="s">
        <v>109</v>
      </c>
      <c r="B8" s="248" t="s">
        <v>49</v>
      </c>
      <c r="C8" s="248"/>
      <c r="D8" s="248"/>
      <c r="E8" s="248"/>
      <c r="F8" s="248"/>
      <c r="G8" s="249"/>
      <c r="H8" s="111"/>
    </row>
    <row r="9" spans="1:12" ht="82.5" customHeight="1">
      <c r="A9" s="113" t="s">
        <v>103</v>
      </c>
      <c r="B9" s="246" t="s">
        <v>51</v>
      </c>
      <c r="C9" s="246"/>
      <c r="D9" s="246"/>
      <c r="E9" s="246"/>
      <c r="F9" s="246"/>
      <c r="G9" s="247"/>
      <c r="H9" s="111"/>
    </row>
    <row r="10" spans="1:12" ht="37.5" customHeight="1">
      <c r="A10" s="114" t="s">
        <v>104</v>
      </c>
      <c r="B10" s="242" t="s">
        <v>50</v>
      </c>
      <c r="C10" s="242"/>
      <c r="D10" s="242"/>
      <c r="E10" s="242"/>
      <c r="F10" s="242"/>
      <c r="G10" s="243"/>
      <c r="H10" s="111"/>
    </row>
    <row r="11" spans="1:12" ht="68.25" customHeight="1">
      <c r="A11" s="114" t="s">
        <v>105</v>
      </c>
      <c r="B11" s="242" t="s">
        <v>130</v>
      </c>
      <c r="C11" s="242"/>
      <c r="D11" s="242"/>
      <c r="E11" s="242"/>
      <c r="F11" s="242"/>
      <c r="G11" s="243"/>
      <c r="H11" s="111"/>
    </row>
    <row r="12" spans="1:12" ht="37.5">
      <c r="A12" s="114" t="s">
        <v>106</v>
      </c>
      <c r="B12" s="206" t="s">
        <v>87</v>
      </c>
      <c r="C12" s="206"/>
      <c r="D12" s="206"/>
      <c r="E12" s="206"/>
      <c r="F12" s="206"/>
      <c r="G12" s="250"/>
      <c r="H12" s="111"/>
    </row>
    <row r="13" spans="1:12" ht="40.5" customHeight="1">
      <c r="A13" s="113" t="s">
        <v>107</v>
      </c>
      <c r="B13" s="251" t="s">
        <v>110</v>
      </c>
      <c r="C13" s="251"/>
      <c r="D13" s="251"/>
      <c r="E13" s="251"/>
      <c r="F13" s="251"/>
      <c r="G13" s="252"/>
      <c r="H13" s="111"/>
    </row>
    <row r="14" spans="1:12" s="10" customFormat="1" ht="37.5" customHeight="1">
      <c r="A14" s="113"/>
      <c r="B14" s="116" t="s">
        <v>86</v>
      </c>
      <c r="C14" s="110" t="s">
        <v>83</v>
      </c>
      <c r="D14" s="110" t="s">
        <v>88</v>
      </c>
      <c r="E14" s="110" t="s">
        <v>89</v>
      </c>
      <c r="F14" s="110" t="s">
        <v>90</v>
      </c>
      <c r="G14" s="115" t="s">
        <v>91</v>
      </c>
      <c r="H14" s="117"/>
    </row>
    <row r="15" spans="1:12" s="10" customFormat="1" ht="40.5" customHeight="1">
      <c r="A15" s="27" t="s">
        <v>85</v>
      </c>
      <c r="B15" s="28">
        <f>SUM(C15:G15)</f>
        <v>567318.5</v>
      </c>
      <c r="C15" s="29">
        <f>'Приложение 1 к Подпрограмме 4'!F21</f>
        <v>113463.7</v>
      </c>
      <c r="D15" s="29">
        <f>'Приложение 1 к Подпрограмме 4'!G21</f>
        <v>113463.7</v>
      </c>
      <c r="E15" s="29">
        <f>'Приложение 1 к Подпрограмме 4'!H21</f>
        <v>113463.7</v>
      </c>
      <c r="F15" s="29">
        <f>'Приложение 1 к Подпрограмме 4'!I21</f>
        <v>113463.7</v>
      </c>
      <c r="G15" s="30">
        <f>'Приложение 1 к Подпрограмме 4'!J21</f>
        <v>113463.7</v>
      </c>
      <c r="H15" s="117"/>
    </row>
    <row r="16" spans="1:12" s="10" customFormat="1" ht="55.5" customHeight="1">
      <c r="A16" s="118" t="s">
        <v>101</v>
      </c>
      <c r="B16" s="28">
        <f>SUM(C16:G16)</f>
        <v>308603.5</v>
      </c>
      <c r="C16" s="29">
        <f>'Приложение 1 к Подпрограмме 4'!F23</f>
        <v>61720.7</v>
      </c>
      <c r="D16" s="29">
        <f>'Приложение 1 к Подпрограмме 4'!G23</f>
        <v>61720.7</v>
      </c>
      <c r="E16" s="29">
        <f>'Приложение 1 к Подпрограмме 4'!H23</f>
        <v>61720.7</v>
      </c>
      <c r="F16" s="29">
        <f>'Приложение 1 к Подпрограмме 4'!I23</f>
        <v>61720.7</v>
      </c>
      <c r="G16" s="30">
        <f>'Приложение 1 к Подпрограмме 4'!J23</f>
        <v>61720.7</v>
      </c>
      <c r="H16" s="117"/>
    </row>
    <row r="17" spans="1:8" s="10" customFormat="1" ht="40.5" customHeight="1">
      <c r="A17" s="118" t="s">
        <v>131</v>
      </c>
      <c r="B17" s="28">
        <f>SUM(C17:G17)</f>
        <v>0</v>
      </c>
      <c r="C17" s="29"/>
      <c r="D17" s="29"/>
      <c r="E17" s="29"/>
      <c r="F17" s="29"/>
      <c r="G17" s="30"/>
      <c r="H17" s="117"/>
    </row>
    <row r="18" spans="1:8" s="10" customFormat="1" ht="37.5" customHeight="1">
      <c r="A18" s="118" t="s">
        <v>102</v>
      </c>
      <c r="B18" s="28">
        <f>SUM(C18:G18)</f>
        <v>258715</v>
      </c>
      <c r="C18" s="29">
        <f>'Приложение 1 к Подпрограмме 4'!F22</f>
        <v>51743</v>
      </c>
      <c r="D18" s="29">
        <f>'Приложение 1 к Подпрограмме 4'!G22</f>
        <v>51743</v>
      </c>
      <c r="E18" s="29">
        <f>'Приложение 1 к Подпрограмме 4'!H22</f>
        <v>51743</v>
      </c>
      <c r="F18" s="29">
        <f>'Приложение 1 к Подпрограмме 4'!I22</f>
        <v>51743</v>
      </c>
      <c r="G18" s="30">
        <f>'Приложение 1 к Подпрограмме 4'!J22</f>
        <v>51743</v>
      </c>
      <c r="H18" s="117"/>
    </row>
    <row r="19" spans="1:8" s="10" customFormat="1" ht="28.5" customHeight="1">
      <c r="A19" s="118" t="s">
        <v>81</v>
      </c>
      <c r="B19" s="28">
        <f>SUM(C19:G19)</f>
        <v>0</v>
      </c>
      <c r="C19" s="119"/>
      <c r="D19" s="119"/>
      <c r="E19" s="119"/>
      <c r="F19" s="119"/>
      <c r="G19" s="120"/>
      <c r="H19" s="117"/>
    </row>
    <row r="20" spans="1:8" ht="55.5" customHeight="1">
      <c r="A20" s="240" t="s">
        <v>108</v>
      </c>
      <c r="B20" s="242" t="s">
        <v>146</v>
      </c>
      <c r="C20" s="242"/>
      <c r="D20" s="242"/>
      <c r="E20" s="242"/>
      <c r="F20" s="242"/>
      <c r="G20" s="243"/>
      <c r="H20" s="111"/>
    </row>
    <row r="21" spans="1:8" ht="82.5" customHeight="1">
      <c r="A21" s="240"/>
      <c r="B21" s="242" t="s">
        <v>147</v>
      </c>
      <c r="C21" s="242"/>
      <c r="D21" s="242"/>
      <c r="E21" s="242"/>
      <c r="F21" s="242"/>
      <c r="G21" s="243"/>
      <c r="H21" s="111"/>
    </row>
    <row r="22" spans="1:8" ht="79.5" customHeight="1" thickBot="1">
      <c r="A22" s="241"/>
      <c r="B22" s="244" t="s">
        <v>22</v>
      </c>
      <c r="C22" s="244"/>
      <c r="D22" s="244"/>
      <c r="E22" s="244"/>
      <c r="F22" s="244"/>
      <c r="G22" s="245"/>
      <c r="H22" s="111"/>
    </row>
  </sheetData>
  <mergeCells count="16">
    <mergeCell ref="A20:A22"/>
    <mergeCell ref="B20:G20"/>
    <mergeCell ref="B22:G22"/>
    <mergeCell ref="F1:H1"/>
    <mergeCell ref="F2:H2"/>
    <mergeCell ref="A3:G3"/>
    <mergeCell ref="B9:G9"/>
    <mergeCell ref="A4:G4"/>
    <mergeCell ref="A5:G5"/>
    <mergeCell ref="A6:G6"/>
    <mergeCell ref="B8:G8"/>
    <mergeCell ref="B21:G21"/>
    <mergeCell ref="B10:G10"/>
    <mergeCell ref="B11:G11"/>
    <mergeCell ref="B12:G12"/>
    <mergeCell ref="B13:G13"/>
  </mergeCells>
  <phoneticPr fontId="9" type="noConversion"/>
  <pageMargins left="0.51181102362204722" right="0.31496062992125984" top="0.35433070866141736" bottom="0.35433070866141736" header="0.31496062992125984" footer="0.31496062992125984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5"/>
  <sheetViews>
    <sheetView topLeftCell="A10" zoomScale="75" zoomScaleNormal="75" workbookViewId="0">
      <selection activeCell="F25" sqref="F25"/>
    </sheetView>
  </sheetViews>
  <sheetFormatPr defaultRowHeight="15.75"/>
  <cols>
    <col min="1" max="1" width="5.625" style="1" customWidth="1"/>
    <col min="2" max="2" width="66.125" style="4" customWidth="1"/>
    <col min="3" max="3" width="20.125" style="1" customWidth="1"/>
    <col min="4" max="4" width="16.375" style="1" customWidth="1"/>
    <col min="5" max="5" width="13.375" style="4" customWidth="1"/>
    <col min="6" max="7" width="10.25" style="4" customWidth="1"/>
    <col min="8" max="8" width="10.625" style="4" customWidth="1"/>
    <col min="9" max="9" width="10.5" style="4" customWidth="1"/>
    <col min="10" max="10" width="10.875" style="4" customWidth="1"/>
    <col min="11" max="11" width="15.5" style="4" customWidth="1"/>
    <col min="12" max="16384" width="9" style="4"/>
  </cols>
  <sheetData>
    <row r="1" spans="1:14">
      <c r="A1" s="185" t="s">
        <v>62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4" ht="18.75" customHeight="1">
      <c r="A2" s="46"/>
      <c r="B2" s="2"/>
      <c r="C2" s="2"/>
      <c r="D2" s="2"/>
      <c r="E2" s="2"/>
      <c r="F2" s="176" t="s">
        <v>52</v>
      </c>
      <c r="G2" s="176"/>
      <c r="H2" s="176"/>
      <c r="I2" s="176"/>
      <c r="J2" s="176"/>
      <c r="K2" s="176"/>
    </row>
    <row r="3" spans="1:14" ht="24" customHeight="1">
      <c r="B3" s="8"/>
      <c r="C3" s="8"/>
      <c r="D3" s="8"/>
      <c r="E3" s="8"/>
      <c r="F3" s="7"/>
      <c r="G3" s="7"/>
      <c r="H3" s="7"/>
      <c r="I3" s="7"/>
      <c r="J3" s="7"/>
      <c r="K3" s="7"/>
    </row>
    <row r="4" spans="1:14" ht="22.5" customHeight="1">
      <c r="A4" s="36"/>
      <c r="B4" s="38"/>
      <c r="C4" s="38"/>
      <c r="D4" s="38"/>
      <c r="E4" s="38"/>
      <c r="F4" s="78"/>
      <c r="G4" s="78"/>
      <c r="H4" s="78"/>
      <c r="I4" s="78"/>
      <c r="J4" s="78"/>
      <c r="K4" s="78"/>
    </row>
    <row r="5" spans="1:14" s="3" customFormat="1" ht="30.75" customHeight="1">
      <c r="A5" s="186" t="s">
        <v>53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</row>
    <row r="6" spans="1:14" s="12" customFormat="1" ht="37.5" customHeight="1">
      <c r="A6" s="187" t="s">
        <v>54</v>
      </c>
      <c r="B6" s="187"/>
      <c r="C6" s="187"/>
      <c r="D6" s="187"/>
      <c r="E6" s="187"/>
      <c r="F6" s="187"/>
      <c r="G6" s="187"/>
      <c r="H6" s="187"/>
      <c r="I6" s="187"/>
      <c r="J6" s="187"/>
      <c r="K6" s="38"/>
      <c r="L6" s="2"/>
      <c r="M6" s="2"/>
      <c r="N6" s="2"/>
    </row>
    <row r="7" spans="1:14" s="12" customFormat="1" ht="18" customHeight="1">
      <c r="A7" s="37"/>
      <c r="B7" s="178"/>
      <c r="C7" s="178"/>
      <c r="D7" s="178"/>
      <c r="E7" s="178"/>
      <c r="F7" s="178"/>
      <c r="G7" s="178"/>
      <c r="H7" s="178"/>
      <c r="I7" s="178"/>
      <c r="J7" s="38"/>
      <c r="K7" s="38"/>
      <c r="L7" s="2"/>
      <c r="M7" s="2"/>
      <c r="N7" s="2"/>
    </row>
    <row r="8" spans="1:14" s="3" customFormat="1" ht="18.75">
      <c r="A8" s="39"/>
      <c r="B8" s="40"/>
      <c r="C8" s="39"/>
      <c r="D8" s="39"/>
      <c r="E8" s="40"/>
      <c r="F8" s="40"/>
      <c r="G8" s="40"/>
      <c r="H8" s="40"/>
      <c r="I8" s="40"/>
      <c r="J8" s="40"/>
      <c r="K8" s="40"/>
    </row>
    <row r="9" spans="1:14" s="3" customFormat="1" ht="35.25" customHeight="1">
      <c r="A9" s="229" t="s">
        <v>64</v>
      </c>
      <c r="B9" s="184" t="s">
        <v>63</v>
      </c>
      <c r="C9" s="184" t="s">
        <v>65</v>
      </c>
      <c r="D9" s="184" t="s">
        <v>111</v>
      </c>
      <c r="E9" s="184" t="s">
        <v>176</v>
      </c>
      <c r="F9" s="184" t="s">
        <v>177</v>
      </c>
      <c r="G9" s="184"/>
      <c r="H9" s="184"/>
      <c r="I9" s="184"/>
      <c r="J9" s="184"/>
      <c r="K9" s="184" t="s">
        <v>114</v>
      </c>
    </row>
    <row r="10" spans="1:14" s="3" customFormat="1" ht="36.75" customHeight="1">
      <c r="A10" s="229"/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spans="1:14" s="3" customFormat="1" ht="63.75" customHeight="1">
      <c r="A11" s="229"/>
      <c r="B11" s="184"/>
      <c r="C11" s="184"/>
      <c r="D11" s="184"/>
      <c r="E11" s="184"/>
      <c r="F11" s="42" t="s">
        <v>72</v>
      </c>
      <c r="G11" s="42" t="s">
        <v>92</v>
      </c>
      <c r="H11" s="42" t="s">
        <v>93</v>
      </c>
      <c r="I11" s="42" t="s">
        <v>94</v>
      </c>
      <c r="J11" s="42" t="s">
        <v>95</v>
      </c>
      <c r="K11" s="184"/>
    </row>
    <row r="12" spans="1:14" s="3" customFormat="1" ht="21.75" customHeight="1">
      <c r="A12" s="79">
        <v>1</v>
      </c>
      <c r="B12" s="42">
        <v>2</v>
      </c>
      <c r="C12" s="42">
        <v>3</v>
      </c>
      <c r="D12" s="42">
        <v>4</v>
      </c>
      <c r="E12" s="42">
        <v>5</v>
      </c>
      <c r="F12" s="42">
        <v>6</v>
      </c>
      <c r="G12" s="42">
        <v>7</v>
      </c>
      <c r="H12" s="42">
        <v>8</v>
      </c>
      <c r="I12" s="42">
        <v>9</v>
      </c>
      <c r="J12" s="42">
        <v>10</v>
      </c>
      <c r="K12" s="42">
        <v>11</v>
      </c>
    </row>
    <row r="13" spans="1:14" s="13" customFormat="1" ht="53.25" customHeight="1">
      <c r="A13" s="89"/>
      <c r="B13" s="227" t="s">
        <v>145</v>
      </c>
      <c r="C13" s="227"/>
      <c r="D13" s="227"/>
      <c r="E13" s="227"/>
      <c r="F13" s="227"/>
      <c r="G13" s="227"/>
      <c r="H13" s="227"/>
      <c r="I13" s="227"/>
      <c r="J13" s="227"/>
      <c r="K13" s="227"/>
    </row>
    <row r="14" spans="1:14" s="3" customFormat="1" ht="93.75">
      <c r="A14" s="44" t="s">
        <v>68</v>
      </c>
      <c r="B14" s="80" t="s">
        <v>55</v>
      </c>
      <c r="C14" s="81" t="s">
        <v>98</v>
      </c>
      <c r="D14" s="42"/>
      <c r="E14" s="82">
        <f>SUM(F14:J14)</f>
        <v>158614.5</v>
      </c>
      <c r="F14" s="82">
        <v>31722.9</v>
      </c>
      <c r="G14" s="82">
        <v>31722.9</v>
      </c>
      <c r="H14" s="82">
        <v>31722.9</v>
      </c>
      <c r="I14" s="82">
        <v>31722.9</v>
      </c>
      <c r="J14" s="82">
        <v>31722.9</v>
      </c>
      <c r="K14" s="44" t="s">
        <v>56</v>
      </c>
    </row>
    <row r="15" spans="1:14" s="3" customFormat="1" ht="105.75" customHeight="1">
      <c r="A15" s="50" t="s">
        <v>211</v>
      </c>
      <c r="B15" s="61" t="s">
        <v>143</v>
      </c>
      <c r="C15" s="52" t="s">
        <v>100</v>
      </c>
      <c r="D15" s="25"/>
      <c r="E15" s="53">
        <f>SUM(F15:J15)</f>
        <v>258715</v>
      </c>
      <c r="F15" s="53">
        <v>51743</v>
      </c>
      <c r="G15" s="53">
        <v>51743</v>
      </c>
      <c r="H15" s="53">
        <v>51743</v>
      </c>
      <c r="I15" s="53">
        <v>51743</v>
      </c>
      <c r="J15" s="53">
        <v>51743</v>
      </c>
      <c r="K15" s="25" t="s">
        <v>141</v>
      </c>
    </row>
    <row r="16" spans="1:14" s="3" customFormat="1" ht="93.75">
      <c r="A16" s="107" t="s">
        <v>156</v>
      </c>
      <c r="B16" s="80" t="s">
        <v>175</v>
      </c>
      <c r="C16" s="81" t="s">
        <v>98</v>
      </c>
      <c r="D16" s="42"/>
      <c r="E16" s="82">
        <f>SUM(F16:J16)</f>
        <v>138933</v>
      </c>
      <c r="F16" s="82">
        <f>16543.7+11242.9</f>
        <v>27786.6</v>
      </c>
      <c r="G16" s="82">
        <f>16543.7+11242.9</f>
        <v>27786.6</v>
      </c>
      <c r="H16" s="82">
        <f>16543.7+11242.9</f>
        <v>27786.6</v>
      </c>
      <c r="I16" s="82">
        <f>16543.7+11242.9</f>
        <v>27786.6</v>
      </c>
      <c r="J16" s="82">
        <f>16543.7+11242.9</f>
        <v>27786.6</v>
      </c>
      <c r="K16" s="25" t="s">
        <v>141</v>
      </c>
    </row>
    <row r="17" spans="1:11" s="3" customFormat="1" ht="93.75">
      <c r="A17" s="42" t="s">
        <v>161</v>
      </c>
      <c r="B17" s="87" t="s">
        <v>179</v>
      </c>
      <c r="C17" s="81" t="s">
        <v>98</v>
      </c>
      <c r="D17" s="42"/>
      <c r="E17" s="82">
        <f>SUM(F17:J17)</f>
        <v>11056</v>
      </c>
      <c r="F17" s="82">
        <v>2211.1999999999998</v>
      </c>
      <c r="G17" s="82">
        <v>2211.1999999999998</v>
      </c>
      <c r="H17" s="82">
        <v>2211.1999999999998</v>
      </c>
      <c r="I17" s="82">
        <v>2211.1999999999998</v>
      </c>
      <c r="J17" s="82">
        <v>2211.1999999999998</v>
      </c>
      <c r="K17" s="25" t="s">
        <v>141</v>
      </c>
    </row>
    <row r="18" spans="1:11" s="3" customFormat="1" ht="26.45" customHeight="1">
      <c r="A18" s="89"/>
      <c r="B18" s="222" t="s">
        <v>70</v>
      </c>
      <c r="C18" s="222"/>
      <c r="D18" s="90"/>
      <c r="E18" s="91">
        <f t="shared" ref="E18:J18" si="0">SUM(E14:E17)</f>
        <v>567318.5</v>
      </c>
      <c r="F18" s="91">
        <f t="shared" si="0"/>
        <v>113463.7</v>
      </c>
      <c r="G18" s="91">
        <f t="shared" si="0"/>
        <v>113463.7</v>
      </c>
      <c r="H18" s="91">
        <f t="shared" si="0"/>
        <v>113463.7</v>
      </c>
      <c r="I18" s="91">
        <f t="shared" si="0"/>
        <v>113463.7</v>
      </c>
      <c r="J18" s="91">
        <f t="shared" si="0"/>
        <v>113463.7</v>
      </c>
      <c r="K18" s="90"/>
    </row>
    <row r="19" spans="1:11" s="3" customFormat="1" ht="26.45" customHeight="1">
      <c r="A19" s="89"/>
      <c r="B19" s="56" t="s">
        <v>100</v>
      </c>
      <c r="C19" s="93"/>
      <c r="D19" s="90"/>
      <c r="E19" s="53">
        <f t="shared" ref="E19:J19" si="1">E15</f>
        <v>258715</v>
      </c>
      <c r="F19" s="53">
        <f t="shared" si="1"/>
        <v>51743</v>
      </c>
      <c r="G19" s="53">
        <f t="shared" si="1"/>
        <v>51743</v>
      </c>
      <c r="H19" s="53">
        <f t="shared" si="1"/>
        <v>51743</v>
      </c>
      <c r="I19" s="53">
        <f t="shared" si="1"/>
        <v>51743</v>
      </c>
      <c r="J19" s="53">
        <f t="shared" si="1"/>
        <v>51743</v>
      </c>
      <c r="K19" s="90"/>
    </row>
    <row r="20" spans="1:11" s="3" customFormat="1" ht="24" customHeight="1">
      <c r="A20" s="89"/>
      <c r="B20" s="92" t="s">
        <v>115</v>
      </c>
      <c r="C20" s="92"/>
      <c r="D20" s="90"/>
      <c r="E20" s="53">
        <f t="shared" ref="E20:J20" si="2">E14+E16+E17</f>
        <v>308603.5</v>
      </c>
      <c r="F20" s="53">
        <f t="shared" si="2"/>
        <v>61720.7</v>
      </c>
      <c r="G20" s="53">
        <f t="shared" si="2"/>
        <v>61720.7</v>
      </c>
      <c r="H20" s="53">
        <f t="shared" si="2"/>
        <v>61720.7</v>
      </c>
      <c r="I20" s="53">
        <f t="shared" si="2"/>
        <v>61720.7</v>
      </c>
      <c r="J20" s="53">
        <f t="shared" si="2"/>
        <v>61720.7</v>
      </c>
      <c r="K20" s="90"/>
    </row>
    <row r="21" spans="1:11" s="15" customFormat="1" ht="26.45" customHeight="1">
      <c r="A21" s="94"/>
      <c r="B21" s="97" t="s">
        <v>57</v>
      </c>
      <c r="C21" s="98"/>
      <c r="D21" s="99"/>
      <c r="E21" s="100">
        <f t="shared" ref="E21:J21" si="3">E18</f>
        <v>567318.5</v>
      </c>
      <c r="F21" s="100">
        <f t="shared" si="3"/>
        <v>113463.7</v>
      </c>
      <c r="G21" s="100">
        <f t="shared" si="3"/>
        <v>113463.7</v>
      </c>
      <c r="H21" s="100">
        <f t="shared" si="3"/>
        <v>113463.7</v>
      </c>
      <c r="I21" s="100">
        <f t="shared" si="3"/>
        <v>113463.7</v>
      </c>
      <c r="J21" s="100">
        <f t="shared" si="3"/>
        <v>113463.7</v>
      </c>
      <c r="K21" s="101"/>
    </row>
    <row r="22" spans="1:11" s="15" customFormat="1" ht="26.45" customHeight="1">
      <c r="A22" s="94"/>
      <c r="B22" s="56" t="s">
        <v>100</v>
      </c>
      <c r="C22" s="98"/>
      <c r="D22" s="99"/>
      <c r="E22" s="127">
        <f t="shared" ref="E22:J22" si="4">E19</f>
        <v>258715</v>
      </c>
      <c r="F22" s="127">
        <f t="shared" si="4"/>
        <v>51743</v>
      </c>
      <c r="G22" s="127">
        <f t="shared" si="4"/>
        <v>51743</v>
      </c>
      <c r="H22" s="127">
        <f t="shared" si="4"/>
        <v>51743</v>
      </c>
      <c r="I22" s="127">
        <f t="shared" si="4"/>
        <v>51743</v>
      </c>
      <c r="J22" s="127">
        <f t="shared" si="4"/>
        <v>51743</v>
      </c>
      <c r="K22" s="101"/>
    </row>
    <row r="23" spans="1:11" s="13" customFormat="1" ht="26.45" customHeight="1">
      <c r="A23" s="90"/>
      <c r="B23" s="92" t="s">
        <v>115</v>
      </c>
      <c r="C23" s="92"/>
      <c r="D23" s="90"/>
      <c r="E23" s="58">
        <f t="shared" ref="E23:J23" si="5">E20</f>
        <v>308603.5</v>
      </c>
      <c r="F23" s="58">
        <f t="shared" si="5"/>
        <v>61720.7</v>
      </c>
      <c r="G23" s="58">
        <f t="shared" si="5"/>
        <v>61720.7</v>
      </c>
      <c r="H23" s="58">
        <f t="shared" si="5"/>
        <v>61720.7</v>
      </c>
      <c r="I23" s="58">
        <f t="shared" si="5"/>
        <v>61720.7</v>
      </c>
      <c r="J23" s="58">
        <f t="shared" si="5"/>
        <v>61720.7</v>
      </c>
      <c r="K23" s="90"/>
    </row>
    <row r="24" spans="1:11" s="15" customFormat="1" ht="18.75">
      <c r="A24" s="108"/>
      <c r="B24" s="109"/>
      <c r="C24" s="108"/>
      <c r="D24" s="108"/>
      <c r="E24" s="109"/>
      <c r="F24" s="109"/>
      <c r="G24" s="109"/>
      <c r="H24" s="109"/>
      <c r="I24" s="109"/>
      <c r="J24" s="109"/>
      <c r="K24" s="109"/>
    </row>
    <row r="25" spans="1:11" s="3" customFormat="1" ht="18.75">
      <c r="A25" s="39"/>
      <c r="B25" s="40"/>
      <c r="C25" s="39"/>
      <c r="D25" s="39"/>
      <c r="E25" s="40"/>
      <c r="F25" s="40"/>
      <c r="G25" s="40"/>
      <c r="H25" s="40"/>
      <c r="I25" s="40"/>
      <c r="J25" s="40"/>
      <c r="K25" s="40"/>
    </row>
    <row r="26" spans="1:11" s="3" customFormat="1" ht="18.75">
      <c r="A26" s="39"/>
      <c r="B26" s="40"/>
      <c r="C26" s="39"/>
      <c r="D26" s="39"/>
      <c r="E26" s="40"/>
      <c r="F26" s="40"/>
      <c r="G26" s="40"/>
      <c r="H26" s="40"/>
      <c r="I26" s="40"/>
      <c r="J26" s="40"/>
      <c r="K26" s="40"/>
    </row>
    <row r="27" spans="1:11" s="3" customFormat="1" ht="18.75">
      <c r="A27" s="39"/>
      <c r="B27" s="40"/>
      <c r="C27" s="39"/>
      <c r="D27" s="39"/>
      <c r="E27" s="40"/>
      <c r="F27" s="40"/>
      <c r="G27" s="40"/>
      <c r="H27" s="40"/>
      <c r="I27" s="40"/>
      <c r="J27" s="40"/>
      <c r="K27" s="40"/>
    </row>
    <row r="28" spans="1:11" s="3" customFormat="1" ht="18.75">
      <c r="A28" s="39"/>
      <c r="B28" s="40"/>
      <c r="C28" s="39"/>
      <c r="D28" s="39"/>
      <c r="E28" s="40"/>
      <c r="F28" s="40"/>
      <c r="G28" s="40"/>
      <c r="H28" s="40"/>
      <c r="I28" s="40"/>
      <c r="J28" s="40"/>
      <c r="K28" s="40"/>
    </row>
    <row r="29" spans="1:11" s="3" customFormat="1" ht="18.75">
      <c r="A29" s="39"/>
      <c r="B29" s="40"/>
      <c r="C29" s="39"/>
      <c r="D29" s="39"/>
      <c r="E29" s="40"/>
      <c r="F29" s="40"/>
      <c r="G29" s="40"/>
      <c r="H29" s="40"/>
      <c r="I29" s="40"/>
      <c r="J29" s="40"/>
      <c r="K29" s="40"/>
    </row>
    <row r="30" spans="1:11" s="3" customFormat="1" ht="18.75">
      <c r="A30" s="39"/>
      <c r="B30" s="40"/>
      <c r="C30" s="39"/>
      <c r="D30" s="39"/>
      <c r="E30" s="40"/>
      <c r="F30" s="40"/>
      <c r="G30" s="40"/>
      <c r="H30" s="40"/>
      <c r="I30" s="40"/>
      <c r="J30" s="40"/>
      <c r="K30" s="40"/>
    </row>
    <row r="31" spans="1:11" s="3" customFormat="1">
      <c r="A31" s="5"/>
      <c r="C31" s="5"/>
      <c r="D31" s="5"/>
    </row>
    <row r="32" spans="1:11" s="3" customFormat="1">
      <c r="A32" s="5"/>
      <c r="C32" s="5"/>
      <c r="D32" s="5"/>
    </row>
    <row r="33" spans="1:4" s="3" customFormat="1">
      <c r="A33" s="5"/>
      <c r="C33" s="5"/>
      <c r="D33" s="5"/>
    </row>
    <row r="34" spans="1:4" s="3" customFormat="1">
      <c r="A34" s="5"/>
      <c r="C34" s="5"/>
      <c r="D34" s="5"/>
    </row>
    <row r="35" spans="1:4" s="3" customFormat="1">
      <c r="A35" s="5"/>
      <c r="C35" s="5"/>
      <c r="D35" s="5"/>
    </row>
  </sheetData>
  <mergeCells count="14">
    <mergeCell ref="B13:K13"/>
    <mergeCell ref="B18:C18"/>
    <mergeCell ref="A1:K1"/>
    <mergeCell ref="F2:K2"/>
    <mergeCell ref="A5:K5"/>
    <mergeCell ref="A6:J6"/>
    <mergeCell ref="F9:J10"/>
    <mergeCell ref="K9:K11"/>
    <mergeCell ref="B7:I7"/>
    <mergeCell ref="A9:A11"/>
    <mergeCell ref="B9:B11"/>
    <mergeCell ref="C9:C11"/>
    <mergeCell ref="D9:D11"/>
    <mergeCell ref="E9:E11"/>
  </mergeCells>
  <phoneticPr fontId="9" type="noConversion"/>
  <pageMargins left="0.31496062992125984" right="0.11811023622047245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5"/>
  <sheetViews>
    <sheetView zoomScale="80" zoomScaleNormal="80" workbookViewId="0">
      <selection activeCell="D2" sqref="D2"/>
    </sheetView>
  </sheetViews>
  <sheetFormatPr defaultRowHeight="15.75"/>
  <cols>
    <col min="1" max="1" width="30.125" style="12" customWidth="1"/>
    <col min="2" max="2" width="17.625" style="12" customWidth="1"/>
    <col min="3" max="3" width="13.875" style="12" customWidth="1"/>
    <col min="4" max="4" width="13.125" style="12" customWidth="1"/>
    <col min="5" max="5" width="13.5" style="12" customWidth="1"/>
    <col min="6" max="7" width="12.25" style="12" customWidth="1"/>
    <col min="8" max="16384" width="9" style="12"/>
  </cols>
  <sheetData>
    <row r="1" spans="1:12" ht="18.75">
      <c r="A1" s="18"/>
      <c r="B1" s="18"/>
      <c r="C1" s="18"/>
      <c r="D1" s="18"/>
      <c r="E1" s="136" t="s">
        <v>23</v>
      </c>
      <c r="F1" s="136"/>
      <c r="G1" s="136"/>
    </row>
    <row r="2" spans="1:12" ht="75.75" customHeight="1">
      <c r="A2" s="19"/>
      <c r="B2" s="18"/>
      <c r="C2" s="18"/>
      <c r="D2" s="18"/>
      <c r="E2" s="176" t="s">
        <v>25</v>
      </c>
      <c r="F2" s="177"/>
      <c r="G2" s="177"/>
    </row>
    <row r="3" spans="1:12" ht="27.75" customHeight="1">
      <c r="A3" s="137" t="s">
        <v>126</v>
      </c>
      <c r="B3" s="137"/>
      <c r="C3" s="137"/>
      <c r="D3" s="137"/>
      <c r="E3" s="137"/>
      <c r="F3" s="137"/>
      <c r="G3" s="137"/>
    </row>
    <row r="4" spans="1:12" ht="36" customHeight="1">
      <c r="A4" s="135" t="s">
        <v>127</v>
      </c>
      <c r="B4" s="135"/>
      <c r="C4" s="135"/>
      <c r="D4" s="135"/>
      <c r="E4" s="135"/>
      <c r="F4" s="135"/>
      <c r="G4" s="135"/>
      <c r="H4" s="2"/>
      <c r="I4" s="2"/>
      <c r="J4" s="2"/>
      <c r="K4" s="2"/>
      <c r="L4" s="2"/>
    </row>
    <row r="5" spans="1:12" ht="12" customHeight="1">
      <c r="A5" s="135"/>
      <c r="B5" s="135"/>
      <c r="C5" s="135"/>
      <c r="D5" s="135"/>
      <c r="E5" s="135"/>
      <c r="F5" s="135"/>
      <c r="G5" s="135"/>
      <c r="H5" s="2"/>
      <c r="I5" s="2"/>
      <c r="J5" s="2"/>
      <c r="K5" s="2"/>
      <c r="L5" s="2"/>
    </row>
    <row r="6" spans="1:12" ht="25.5" customHeight="1">
      <c r="A6" s="139" t="s">
        <v>228</v>
      </c>
      <c r="B6" s="139"/>
      <c r="C6" s="139"/>
      <c r="D6" s="139"/>
      <c r="E6" s="139"/>
      <c r="F6" s="139"/>
      <c r="G6" s="139"/>
    </row>
    <row r="7" spans="1:12" ht="19.5" thickBot="1">
      <c r="A7" s="20"/>
      <c r="B7" s="18"/>
      <c r="C7" s="18"/>
      <c r="D7" s="18"/>
      <c r="E7" s="18"/>
      <c r="F7" s="18"/>
      <c r="G7" s="18"/>
    </row>
    <row r="8" spans="1:12" ht="33.75" customHeight="1">
      <c r="A8" s="21" t="s">
        <v>109</v>
      </c>
      <c r="B8" s="163" t="s">
        <v>226</v>
      </c>
      <c r="C8" s="163"/>
      <c r="D8" s="163"/>
      <c r="E8" s="163"/>
      <c r="F8" s="163"/>
      <c r="G8" s="164"/>
    </row>
    <row r="9" spans="1:12" ht="35.25" customHeight="1">
      <c r="A9" s="22" t="s">
        <v>103</v>
      </c>
      <c r="B9" s="140" t="s">
        <v>128</v>
      </c>
      <c r="C9" s="140"/>
      <c r="D9" s="140"/>
      <c r="E9" s="140"/>
      <c r="F9" s="140"/>
      <c r="G9" s="162"/>
    </row>
    <row r="10" spans="1:12" ht="61.5" customHeight="1">
      <c r="A10" s="167" t="s">
        <v>104</v>
      </c>
      <c r="B10" s="140" t="s">
        <v>129</v>
      </c>
      <c r="C10" s="140"/>
      <c r="D10" s="140"/>
      <c r="E10" s="140"/>
      <c r="F10" s="140"/>
      <c r="G10" s="162"/>
    </row>
    <row r="11" spans="1:12" ht="61.5" customHeight="1">
      <c r="A11" s="167"/>
      <c r="B11" s="140" t="s">
        <v>224</v>
      </c>
      <c r="C11" s="140"/>
      <c r="D11" s="140"/>
      <c r="E11" s="140"/>
      <c r="F11" s="140"/>
      <c r="G11" s="162"/>
    </row>
    <row r="12" spans="1:12" ht="41.25" customHeight="1">
      <c r="A12" s="167"/>
      <c r="B12" s="140" t="s">
        <v>246</v>
      </c>
      <c r="C12" s="140"/>
      <c r="D12" s="140"/>
      <c r="E12" s="140"/>
      <c r="F12" s="140"/>
      <c r="G12" s="162"/>
    </row>
    <row r="13" spans="1:12" ht="39" customHeight="1">
      <c r="A13" s="23" t="s">
        <v>105</v>
      </c>
      <c r="B13" s="140" t="s">
        <v>130</v>
      </c>
      <c r="C13" s="140"/>
      <c r="D13" s="140"/>
      <c r="E13" s="140"/>
      <c r="F13" s="140"/>
      <c r="G13" s="162"/>
    </row>
    <row r="14" spans="1:12" ht="42" customHeight="1">
      <c r="A14" s="23" t="s">
        <v>106</v>
      </c>
      <c r="B14" s="172" t="s">
        <v>87</v>
      </c>
      <c r="C14" s="172"/>
      <c r="D14" s="172"/>
      <c r="E14" s="172"/>
      <c r="F14" s="172"/>
      <c r="G14" s="173"/>
    </row>
    <row r="15" spans="1:12" ht="33" customHeight="1">
      <c r="A15" s="22" t="s">
        <v>107</v>
      </c>
      <c r="B15" s="165" t="s">
        <v>110</v>
      </c>
      <c r="C15" s="165"/>
      <c r="D15" s="165"/>
      <c r="E15" s="165"/>
      <c r="F15" s="165"/>
      <c r="G15" s="166"/>
    </row>
    <row r="16" spans="1:12" s="10" customFormat="1" ht="37.5" customHeight="1">
      <c r="A16" s="22"/>
      <c r="B16" s="24" t="s">
        <v>86</v>
      </c>
      <c r="C16" s="25" t="s">
        <v>83</v>
      </c>
      <c r="D16" s="25" t="s">
        <v>88</v>
      </c>
      <c r="E16" s="25" t="s">
        <v>89</v>
      </c>
      <c r="F16" s="25" t="s">
        <v>90</v>
      </c>
      <c r="G16" s="26" t="s">
        <v>91</v>
      </c>
    </row>
    <row r="17" spans="1:7" s="10" customFormat="1" ht="37.5" customHeight="1">
      <c r="A17" s="27" t="s">
        <v>85</v>
      </c>
      <c r="B17" s="28">
        <f>SUM(C17:G17)</f>
        <v>4390762</v>
      </c>
      <c r="C17" s="29">
        <f>SUM(C18:C21)</f>
        <v>906152.4</v>
      </c>
      <c r="D17" s="29">
        <f>SUM(D18:D21)</f>
        <v>871152.4</v>
      </c>
      <c r="E17" s="29">
        <f>SUM(E18:E21)</f>
        <v>871152.4</v>
      </c>
      <c r="F17" s="29">
        <f>SUM(F18:F21)</f>
        <v>871152.4</v>
      </c>
      <c r="G17" s="30">
        <f>SUM(G18:G21)</f>
        <v>871152.4</v>
      </c>
    </row>
    <row r="18" spans="1:7" s="10" customFormat="1" ht="61.5" customHeight="1">
      <c r="A18" s="31" t="s">
        <v>101</v>
      </c>
      <c r="B18" s="28">
        <f>SUM(C18:G18)</f>
        <v>1846092</v>
      </c>
      <c r="C18" s="29">
        <f>'Приложение 1 к Подпрограмме 1'!F38</f>
        <v>397218.4</v>
      </c>
      <c r="D18" s="29">
        <f>'Приложение 1 к Подпрограмме 1'!G38</f>
        <v>362218.4</v>
      </c>
      <c r="E18" s="29">
        <f>'Приложение 1 к Подпрограмме 1'!H38</f>
        <v>362218.4</v>
      </c>
      <c r="F18" s="29">
        <f>'Приложение 1 к Подпрограмме 1'!I38</f>
        <v>362218.4</v>
      </c>
      <c r="G18" s="30">
        <f>'Приложение 1 к Подпрограмме 1'!J38</f>
        <v>362218.4</v>
      </c>
    </row>
    <row r="19" spans="1:7" s="10" customFormat="1" ht="40.5" customHeight="1">
      <c r="A19" s="31" t="s">
        <v>131</v>
      </c>
      <c r="B19" s="28">
        <f>SUM(C19:G19)</f>
        <v>0</v>
      </c>
      <c r="C19" s="29"/>
      <c r="D19" s="29"/>
      <c r="E19" s="29"/>
      <c r="F19" s="29"/>
      <c r="G19" s="30"/>
    </row>
    <row r="20" spans="1:7" s="10" customFormat="1" ht="37.5" customHeight="1">
      <c r="A20" s="31" t="s">
        <v>102</v>
      </c>
      <c r="B20" s="28">
        <f>SUM(C20:G20)</f>
        <v>2544670</v>
      </c>
      <c r="C20" s="29">
        <f>'Приложение 1 к Подпрограмме 1'!F37</f>
        <v>508934</v>
      </c>
      <c r="D20" s="29">
        <f>'Приложение 1 к Подпрограмме 1'!G37</f>
        <v>508934</v>
      </c>
      <c r="E20" s="29">
        <f>'Приложение 1 к Подпрограмме 1'!H37</f>
        <v>508934</v>
      </c>
      <c r="F20" s="29">
        <f>'Приложение 1 к Подпрограмме 1'!I37</f>
        <v>508934</v>
      </c>
      <c r="G20" s="30">
        <f>'Приложение 1 к Подпрограмме 1'!J37</f>
        <v>508934</v>
      </c>
    </row>
    <row r="21" spans="1:7" s="10" customFormat="1" ht="28.5" customHeight="1">
      <c r="A21" s="31" t="s">
        <v>81</v>
      </c>
      <c r="B21" s="28">
        <f>SUM(C21:G21)</f>
        <v>0</v>
      </c>
      <c r="C21" s="32"/>
      <c r="D21" s="32"/>
      <c r="E21" s="32"/>
      <c r="F21" s="32"/>
      <c r="G21" s="33"/>
    </row>
    <row r="22" spans="1:7" ht="103.5" customHeight="1">
      <c r="A22" s="167" t="s">
        <v>108</v>
      </c>
      <c r="B22" s="140" t="s">
        <v>149</v>
      </c>
      <c r="C22" s="140"/>
      <c r="D22" s="140"/>
      <c r="E22" s="140"/>
      <c r="F22" s="140"/>
      <c r="G22" s="162"/>
    </row>
    <row r="23" spans="1:7" ht="77.25" customHeight="1">
      <c r="A23" s="167"/>
      <c r="B23" s="140" t="s">
        <v>150</v>
      </c>
      <c r="C23" s="140"/>
      <c r="D23" s="140"/>
      <c r="E23" s="140"/>
      <c r="F23" s="140"/>
      <c r="G23" s="162"/>
    </row>
    <row r="24" spans="1:7" ht="77.25" customHeight="1">
      <c r="A24" s="168"/>
      <c r="B24" s="174" t="s">
        <v>14</v>
      </c>
      <c r="C24" s="174"/>
      <c r="D24" s="174"/>
      <c r="E24" s="174"/>
      <c r="F24" s="174"/>
      <c r="G24" s="175"/>
    </row>
    <row r="25" spans="1:7" ht="48" customHeight="1" thickBot="1">
      <c r="A25" s="169"/>
      <c r="B25" s="170" t="s">
        <v>249</v>
      </c>
      <c r="C25" s="170"/>
      <c r="D25" s="170"/>
      <c r="E25" s="170"/>
      <c r="F25" s="170"/>
      <c r="G25" s="171"/>
    </row>
  </sheetData>
  <mergeCells count="20">
    <mergeCell ref="A6:G6"/>
    <mergeCell ref="A5:G5"/>
    <mergeCell ref="E1:G1"/>
    <mergeCell ref="E2:G2"/>
    <mergeCell ref="A3:G3"/>
    <mergeCell ref="A4:G4"/>
    <mergeCell ref="A22:A25"/>
    <mergeCell ref="B23:G23"/>
    <mergeCell ref="B25:G25"/>
    <mergeCell ref="B12:G12"/>
    <mergeCell ref="A10:A12"/>
    <mergeCell ref="B14:G14"/>
    <mergeCell ref="B24:G24"/>
    <mergeCell ref="B13:G13"/>
    <mergeCell ref="B9:G9"/>
    <mergeCell ref="B8:G8"/>
    <mergeCell ref="B15:G15"/>
    <mergeCell ref="B22:G22"/>
    <mergeCell ref="B10:G10"/>
    <mergeCell ref="B11:G11"/>
  </mergeCells>
  <phoneticPr fontId="9" type="noConversion"/>
  <pageMargins left="0.35433070866141736" right="0.15748031496062992" top="0.11811023622047245" bottom="0.11811023622047245" header="0.15748031496062992" footer="0.19685039370078741"/>
  <pageSetup paperSize="9" scale="75" orientation="portrait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9"/>
  <sheetViews>
    <sheetView showZeros="0" topLeftCell="C1" zoomScale="85" zoomScaleNormal="85" workbookViewId="0">
      <pane ySplit="10" topLeftCell="A11" activePane="bottomLeft" state="frozen"/>
      <selection pane="bottomLeft" activeCell="C16" sqref="C16"/>
    </sheetView>
  </sheetViews>
  <sheetFormatPr defaultRowHeight="15.75"/>
  <cols>
    <col min="1" max="1" width="3.875" style="4" customWidth="1"/>
    <col min="2" max="2" width="36.25" style="1" customWidth="1"/>
    <col min="3" max="3" width="39.125" style="1" customWidth="1"/>
    <col min="4" max="4" width="11.625" style="4" customWidth="1"/>
    <col min="5" max="5" width="14.625" style="4" customWidth="1"/>
    <col min="6" max="6" width="15.625" style="4" customWidth="1"/>
    <col min="7" max="7" width="16" style="4" customWidth="1"/>
    <col min="8" max="10" width="15.625" style="4" customWidth="1"/>
    <col min="11" max="16384" width="9" style="4"/>
  </cols>
  <sheetData>
    <row r="1" spans="1:11">
      <c r="A1" s="185" t="s">
        <v>202</v>
      </c>
      <c r="B1" s="185"/>
      <c r="C1" s="185"/>
      <c r="D1" s="185"/>
      <c r="E1" s="185"/>
      <c r="F1" s="185"/>
      <c r="G1" s="185"/>
      <c r="H1" s="185"/>
      <c r="I1" s="185"/>
      <c r="J1" s="185"/>
      <c r="K1" s="6"/>
    </row>
    <row r="2" spans="1:11" ht="21.75" customHeight="1">
      <c r="A2" s="2"/>
      <c r="B2" s="16"/>
      <c r="C2" s="16"/>
      <c r="D2" s="34"/>
      <c r="E2" s="34"/>
      <c r="F2" s="34"/>
      <c r="G2" s="34"/>
      <c r="H2" s="176" t="s">
        <v>227</v>
      </c>
      <c r="I2" s="177"/>
      <c r="J2" s="177"/>
      <c r="K2" s="7"/>
    </row>
    <row r="3" spans="1:11" ht="23.25" customHeight="1">
      <c r="A3" s="35"/>
      <c r="B3" s="36"/>
      <c r="C3" s="37"/>
      <c r="D3" s="38"/>
      <c r="E3" s="35"/>
      <c r="F3" s="38"/>
      <c r="G3" s="38"/>
      <c r="H3" s="38"/>
      <c r="I3" s="38"/>
      <c r="J3" s="38"/>
    </row>
    <row r="4" spans="1:11" s="3" customFormat="1" ht="18.75">
      <c r="A4" s="186" t="s">
        <v>136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1" s="12" customFormat="1" ht="28.5" customHeight="1">
      <c r="A5" s="187" t="s">
        <v>127</v>
      </c>
      <c r="B5" s="187"/>
      <c r="C5" s="187"/>
      <c r="D5" s="187"/>
      <c r="E5" s="187"/>
      <c r="F5" s="187"/>
      <c r="G5" s="187"/>
      <c r="H5" s="187"/>
      <c r="I5" s="187"/>
      <c r="J5" s="187"/>
      <c r="K5" s="2"/>
    </row>
    <row r="6" spans="1:11" s="12" customFormat="1" ht="18" customHeight="1">
      <c r="A6" s="37"/>
      <c r="B6" s="178"/>
      <c r="C6" s="178"/>
      <c r="D6" s="178"/>
      <c r="E6" s="178"/>
      <c r="F6" s="178"/>
      <c r="G6" s="178"/>
      <c r="H6" s="178"/>
      <c r="I6" s="178"/>
      <c r="J6" s="178"/>
      <c r="K6" s="2"/>
    </row>
    <row r="7" spans="1:11" s="3" customFormat="1" ht="18.75">
      <c r="A7" s="39"/>
      <c r="B7" s="39"/>
      <c r="C7" s="39"/>
      <c r="D7" s="40"/>
      <c r="E7" s="40"/>
      <c r="F7" s="40"/>
      <c r="G7" s="40"/>
      <c r="H7" s="40"/>
      <c r="I7" s="40"/>
      <c r="J7" s="40"/>
    </row>
    <row r="8" spans="1:11" s="5" customFormat="1" ht="54.75" customHeight="1">
      <c r="A8" s="184" t="s">
        <v>64</v>
      </c>
      <c r="B8" s="184" t="s">
        <v>116</v>
      </c>
      <c r="C8" s="184" t="s">
        <v>117</v>
      </c>
      <c r="D8" s="184" t="s">
        <v>66</v>
      </c>
      <c r="E8" s="184" t="s">
        <v>67</v>
      </c>
      <c r="F8" s="184" t="s">
        <v>118</v>
      </c>
      <c r="G8" s="184"/>
      <c r="H8" s="184"/>
      <c r="I8" s="184"/>
      <c r="J8" s="184"/>
    </row>
    <row r="9" spans="1:11" s="5" customFormat="1" ht="75.75" customHeight="1">
      <c r="A9" s="184"/>
      <c r="B9" s="184"/>
      <c r="C9" s="184"/>
      <c r="D9" s="184"/>
      <c r="E9" s="184"/>
      <c r="F9" s="42" t="s">
        <v>72</v>
      </c>
      <c r="G9" s="42" t="s">
        <v>92</v>
      </c>
      <c r="H9" s="42" t="s">
        <v>93</v>
      </c>
      <c r="I9" s="42" t="s">
        <v>94</v>
      </c>
      <c r="J9" s="42" t="s">
        <v>95</v>
      </c>
    </row>
    <row r="10" spans="1:11" s="5" customFormat="1" ht="18.75">
      <c r="A10" s="42">
        <v>1</v>
      </c>
      <c r="B10" s="42">
        <v>2</v>
      </c>
      <c r="C10" s="42">
        <v>3</v>
      </c>
      <c r="D10" s="42">
        <v>4</v>
      </c>
      <c r="E10" s="42">
        <v>5</v>
      </c>
      <c r="F10" s="42">
        <v>6</v>
      </c>
      <c r="G10" s="42">
        <v>7</v>
      </c>
      <c r="H10" s="42">
        <v>8</v>
      </c>
      <c r="I10" s="42">
        <v>9</v>
      </c>
      <c r="J10" s="42">
        <v>10</v>
      </c>
    </row>
    <row r="11" spans="1:11" s="5" customFormat="1" ht="214.5" customHeight="1">
      <c r="A11" s="179">
        <v>1</v>
      </c>
      <c r="B11" s="179" t="s">
        <v>10</v>
      </c>
      <c r="C11" s="42" t="s">
        <v>180</v>
      </c>
      <c r="D11" s="42" t="s">
        <v>132</v>
      </c>
      <c r="E11" s="43">
        <v>98</v>
      </c>
      <c r="F11" s="43">
        <v>100</v>
      </c>
      <c r="G11" s="43">
        <v>100</v>
      </c>
      <c r="H11" s="43">
        <v>100</v>
      </c>
      <c r="I11" s="43">
        <v>100</v>
      </c>
      <c r="J11" s="43">
        <v>100</v>
      </c>
    </row>
    <row r="12" spans="1:11" s="5" customFormat="1" ht="250.5" customHeight="1">
      <c r="A12" s="182"/>
      <c r="B12" s="182"/>
      <c r="C12" s="42" t="s">
        <v>133</v>
      </c>
      <c r="D12" s="42" t="s">
        <v>132</v>
      </c>
      <c r="E12" s="43">
        <v>62</v>
      </c>
      <c r="F12" s="43">
        <v>58.8</v>
      </c>
      <c r="G12" s="43">
        <v>58</v>
      </c>
      <c r="H12" s="43">
        <v>59</v>
      </c>
      <c r="I12" s="43">
        <v>62</v>
      </c>
      <c r="J12" s="43">
        <v>62</v>
      </c>
    </row>
    <row r="13" spans="1:11" s="5" customFormat="1" ht="88.5" customHeight="1">
      <c r="A13" s="183"/>
      <c r="B13" s="183"/>
      <c r="C13" s="42" t="s">
        <v>134</v>
      </c>
      <c r="D13" s="42" t="s">
        <v>132</v>
      </c>
      <c r="E13" s="43"/>
      <c r="F13" s="43">
        <v>1</v>
      </c>
      <c r="G13" s="43"/>
      <c r="H13" s="43"/>
      <c r="I13" s="43"/>
      <c r="J13" s="43"/>
    </row>
    <row r="14" spans="1:11" s="5" customFormat="1" ht="151.5" customHeight="1">
      <c r="A14" s="179">
        <v>2</v>
      </c>
      <c r="B14" s="179" t="s">
        <v>11</v>
      </c>
      <c r="C14" s="42" t="s">
        <v>135</v>
      </c>
      <c r="D14" s="42" t="s">
        <v>132</v>
      </c>
      <c r="E14" s="43">
        <v>100</v>
      </c>
      <c r="F14" s="43">
        <v>100</v>
      </c>
      <c r="G14" s="43">
        <v>100</v>
      </c>
      <c r="H14" s="43">
        <v>100</v>
      </c>
      <c r="I14" s="43">
        <v>100</v>
      </c>
      <c r="J14" s="43">
        <v>100</v>
      </c>
    </row>
    <row r="15" spans="1:11" s="3" customFormat="1" ht="167.25" customHeight="1">
      <c r="A15" s="181"/>
      <c r="B15" s="180"/>
      <c r="C15" s="42" t="s">
        <v>137</v>
      </c>
      <c r="D15" s="42" t="s">
        <v>132</v>
      </c>
      <c r="E15" s="45">
        <v>80</v>
      </c>
      <c r="F15" s="45">
        <v>100</v>
      </c>
      <c r="G15" s="45">
        <v>25</v>
      </c>
      <c r="H15" s="45">
        <v>50</v>
      </c>
      <c r="I15" s="45">
        <v>75</v>
      </c>
      <c r="J15" s="45">
        <v>100</v>
      </c>
    </row>
    <row r="16" spans="1:11" s="3" customFormat="1" ht="90.75" customHeight="1">
      <c r="A16" s="124">
        <v>3</v>
      </c>
      <c r="B16" s="25" t="s">
        <v>12</v>
      </c>
      <c r="C16" s="25" t="s">
        <v>13</v>
      </c>
      <c r="D16" s="42" t="s">
        <v>132</v>
      </c>
      <c r="E16" s="123">
        <v>100</v>
      </c>
      <c r="F16" s="123">
        <v>100</v>
      </c>
      <c r="G16" s="123">
        <v>100</v>
      </c>
      <c r="H16" s="123">
        <v>100</v>
      </c>
      <c r="I16" s="123">
        <v>100</v>
      </c>
      <c r="J16" s="123">
        <v>100</v>
      </c>
    </row>
    <row r="17" spans="2:3" s="3" customFormat="1">
      <c r="B17" s="5"/>
      <c r="C17" s="5"/>
    </row>
    <row r="18" spans="2:3" s="3" customFormat="1">
      <c r="B18" s="5"/>
      <c r="C18" s="5"/>
    </row>
    <row r="19" spans="2:3" s="3" customFormat="1">
      <c r="B19" s="5"/>
      <c r="C19" s="5"/>
    </row>
  </sheetData>
  <mergeCells count="15">
    <mergeCell ref="A1:J1"/>
    <mergeCell ref="A4:J4"/>
    <mergeCell ref="E8:E9"/>
    <mergeCell ref="D8:D9"/>
    <mergeCell ref="C8:C9"/>
    <mergeCell ref="B8:B9"/>
    <mergeCell ref="A8:A9"/>
    <mergeCell ref="H2:J2"/>
    <mergeCell ref="A5:J5"/>
    <mergeCell ref="B6:J6"/>
    <mergeCell ref="B14:B15"/>
    <mergeCell ref="A14:A15"/>
    <mergeCell ref="A11:A13"/>
    <mergeCell ref="B11:B13"/>
    <mergeCell ref="F8:J8"/>
  </mergeCells>
  <phoneticPr fontId="9" type="noConversion"/>
  <pageMargins left="0.56000000000000005" right="0.11811023622047245" top="0.4" bottom="0.23622047244094491" header="0.15748031496062992" footer="0.15748031496062992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0"/>
  <sheetViews>
    <sheetView showZeros="0" topLeftCell="A19" zoomScale="80" zoomScaleNormal="80" workbookViewId="0">
      <selection activeCell="F15" sqref="F15"/>
    </sheetView>
  </sheetViews>
  <sheetFormatPr defaultRowHeight="15.75"/>
  <cols>
    <col min="1" max="1" width="5" style="1" customWidth="1"/>
    <col min="2" max="2" width="66.375" style="4" customWidth="1"/>
    <col min="3" max="3" width="16.75" style="1" customWidth="1"/>
    <col min="4" max="4" width="15.5" style="1" customWidth="1"/>
    <col min="5" max="5" width="12.875" style="4" customWidth="1"/>
    <col min="6" max="6" width="12.75" style="4" customWidth="1"/>
    <col min="7" max="8" width="11.25" style="4" customWidth="1"/>
    <col min="9" max="9" width="10.75" style="4" customWidth="1"/>
    <col min="10" max="10" width="11.25" style="4" customWidth="1"/>
    <col min="11" max="11" width="13.875" style="4" customWidth="1"/>
    <col min="12" max="16384" width="9" style="4"/>
  </cols>
  <sheetData>
    <row r="1" spans="1:14">
      <c r="A1" s="185" t="s">
        <v>62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4" ht="18.75" customHeight="1">
      <c r="A2" s="46"/>
      <c r="B2" s="2"/>
      <c r="C2" s="2"/>
      <c r="D2" s="2"/>
      <c r="E2" s="2"/>
      <c r="F2" s="176" t="s">
        <v>138</v>
      </c>
      <c r="G2" s="176"/>
      <c r="H2" s="176"/>
      <c r="I2" s="176"/>
      <c r="J2" s="176"/>
      <c r="K2" s="176"/>
    </row>
    <row r="3" spans="1:14" ht="24" customHeight="1">
      <c r="B3" s="8"/>
      <c r="C3" s="8"/>
      <c r="D3" s="8"/>
      <c r="E3" s="8"/>
      <c r="F3" s="7"/>
      <c r="G3" s="7"/>
      <c r="H3" s="7"/>
      <c r="I3" s="7"/>
      <c r="J3" s="7"/>
      <c r="K3" s="7"/>
    </row>
    <row r="4" spans="1:14" ht="22.5" customHeight="1">
      <c r="B4" s="8"/>
      <c r="C4" s="8"/>
      <c r="D4" s="8"/>
      <c r="E4" s="8"/>
      <c r="F4" s="7"/>
      <c r="G4" s="7"/>
      <c r="H4" s="7"/>
      <c r="I4" s="7"/>
      <c r="J4" s="7"/>
      <c r="K4" s="7"/>
    </row>
    <row r="5" spans="1:14" s="3" customFormat="1" ht="18.75">
      <c r="A5" s="137" t="s">
        <v>229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</row>
    <row r="6" spans="1:14" s="12" customFormat="1" ht="23.25" customHeight="1">
      <c r="A6" s="201" t="s">
        <v>139</v>
      </c>
      <c r="B6" s="201"/>
      <c r="C6" s="201"/>
      <c r="D6" s="201"/>
      <c r="E6" s="201"/>
      <c r="F6" s="201"/>
      <c r="G6" s="201"/>
      <c r="H6" s="201"/>
      <c r="I6" s="201"/>
      <c r="J6" s="201"/>
      <c r="K6" s="47"/>
      <c r="L6" s="2"/>
      <c r="M6" s="2"/>
      <c r="N6" s="2"/>
    </row>
    <row r="7" spans="1:14" s="12" customFormat="1" ht="18" customHeight="1">
      <c r="A7" s="48"/>
      <c r="B7" s="135"/>
      <c r="C7" s="135"/>
      <c r="D7" s="135"/>
      <c r="E7" s="135"/>
      <c r="F7" s="135"/>
      <c r="G7" s="135"/>
      <c r="H7" s="135"/>
      <c r="I7" s="135"/>
      <c r="J7" s="47"/>
      <c r="K7" s="47"/>
      <c r="L7" s="2"/>
      <c r="M7" s="2"/>
      <c r="N7" s="2"/>
    </row>
    <row r="8" spans="1:14" s="3" customFormat="1" ht="18.75">
      <c r="A8" s="17"/>
      <c r="B8" s="49"/>
      <c r="C8" s="17"/>
      <c r="D8" s="17"/>
      <c r="E8" s="49"/>
      <c r="F8" s="49"/>
      <c r="G8" s="49"/>
      <c r="H8" s="49"/>
      <c r="I8" s="49"/>
      <c r="J8" s="49"/>
      <c r="K8" s="49"/>
    </row>
    <row r="9" spans="1:14" s="3" customFormat="1" ht="35.25" customHeight="1">
      <c r="A9" s="202" t="s">
        <v>64</v>
      </c>
      <c r="B9" s="172" t="s">
        <v>63</v>
      </c>
      <c r="C9" s="172" t="s">
        <v>65</v>
      </c>
      <c r="D9" s="172" t="s">
        <v>111</v>
      </c>
      <c r="E9" s="172" t="s">
        <v>112</v>
      </c>
      <c r="F9" s="172" t="s">
        <v>113</v>
      </c>
      <c r="G9" s="172"/>
      <c r="H9" s="172"/>
      <c r="I9" s="172"/>
      <c r="J9" s="172"/>
      <c r="K9" s="172" t="s">
        <v>114</v>
      </c>
    </row>
    <row r="10" spans="1:14" s="3" customFormat="1" ht="36.75" customHeight="1">
      <c r="A10" s="202"/>
      <c r="B10" s="172"/>
      <c r="C10" s="172"/>
      <c r="D10" s="172"/>
      <c r="E10" s="172"/>
      <c r="F10" s="172"/>
      <c r="G10" s="172"/>
      <c r="H10" s="172"/>
      <c r="I10" s="172"/>
      <c r="J10" s="172"/>
      <c r="K10" s="172"/>
    </row>
    <row r="11" spans="1:14" s="3" customFormat="1" ht="37.5" customHeight="1">
      <c r="A11" s="202"/>
      <c r="B11" s="172"/>
      <c r="C11" s="172"/>
      <c r="D11" s="172"/>
      <c r="E11" s="172"/>
      <c r="F11" s="25" t="s">
        <v>72</v>
      </c>
      <c r="G11" s="25" t="s">
        <v>92</v>
      </c>
      <c r="H11" s="25" t="s">
        <v>93</v>
      </c>
      <c r="I11" s="25" t="s">
        <v>94</v>
      </c>
      <c r="J11" s="25" t="s">
        <v>95</v>
      </c>
      <c r="K11" s="172"/>
    </row>
    <row r="12" spans="1:14" s="3" customFormat="1" ht="21.75" customHeight="1">
      <c r="A12" s="50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</row>
    <row r="13" spans="1:14" s="13" customFormat="1" ht="34.5" customHeight="1">
      <c r="A13" s="51"/>
      <c r="B13" s="203" t="s">
        <v>140</v>
      </c>
      <c r="C13" s="204"/>
      <c r="D13" s="204"/>
      <c r="E13" s="204"/>
      <c r="F13" s="204"/>
      <c r="G13" s="204"/>
      <c r="H13" s="204"/>
      <c r="I13" s="204"/>
      <c r="J13" s="204"/>
      <c r="K13" s="205"/>
    </row>
    <row r="14" spans="1:14" s="3" customFormat="1" ht="96.75" customHeight="1">
      <c r="A14" s="193" t="s">
        <v>68</v>
      </c>
      <c r="B14" s="165" t="s">
        <v>151</v>
      </c>
      <c r="C14" s="52" t="s">
        <v>98</v>
      </c>
      <c r="D14" s="25"/>
      <c r="E14" s="53">
        <f>SUM(F14:J14)</f>
        <v>35000</v>
      </c>
      <c r="F14" s="53">
        <v>35000</v>
      </c>
      <c r="G14" s="53"/>
      <c r="H14" s="53"/>
      <c r="I14" s="53"/>
      <c r="J14" s="53"/>
      <c r="K14" s="172" t="s">
        <v>141</v>
      </c>
    </row>
    <row r="15" spans="1:14" s="3" customFormat="1" ht="71.25" customHeight="1">
      <c r="A15" s="194"/>
      <c r="B15" s="165"/>
      <c r="C15" s="52" t="s">
        <v>100</v>
      </c>
      <c r="D15" s="25"/>
      <c r="E15" s="53">
        <f>SUM(F15:J15)</f>
        <v>0</v>
      </c>
      <c r="F15" s="53">
        <v>0</v>
      </c>
      <c r="G15" s="53"/>
      <c r="H15" s="53"/>
      <c r="I15" s="53"/>
      <c r="J15" s="53"/>
      <c r="K15" s="206"/>
    </row>
    <row r="16" spans="1:14" s="13" customFormat="1" ht="29.25" customHeight="1">
      <c r="A16" s="51"/>
      <c r="B16" s="190" t="s">
        <v>70</v>
      </c>
      <c r="C16" s="190"/>
      <c r="D16" s="54"/>
      <c r="E16" s="55">
        <f t="shared" ref="E16:J16" si="0">SUM(E14:E15)</f>
        <v>35000</v>
      </c>
      <c r="F16" s="55">
        <f t="shared" si="0"/>
        <v>35000</v>
      </c>
      <c r="G16" s="55">
        <f t="shared" si="0"/>
        <v>0</v>
      </c>
      <c r="H16" s="55">
        <f t="shared" si="0"/>
        <v>0</v>
      </c>
      <c r="I16" s="55">
        <f t="shared" si="0"/>
        <v>0</v>
      </c>
      <c r="J16" s="55">
        <f t="shared" si="0"/>
        <v>0</v>
      </c>
      <c r="K16" s="54"/>
    </row>
    <row r="17" spans="1:11" s="13" customFormat="1" ht="24" customHeight="1">
      <c r="A17" s="51"/>
      <c r="B17" s="56" t="s">
        <v>100</v>
      </c>
      <c r="C17" s="57"/>
      <c r="D17" s="54"/>
      <c r="E17" s="58">
        <f>SUM(F17:J17)</f>
        <v>0</v>
      </c>
      <c r="F17" s="58">
        <v>0</v>
      </c>
      <c r="G17" s="55">
        <f>G15</f>
        <v>0</v>
      </c>
      <c r="H17" s="55">
        <f>H15</f>
        <v>0</v>
      </c>
      <c r="I17" s="55">
        <f>I15</f>
        <v>0</v>
      </c>
      <c r="J17" s="55">
        <f>J15</f>
        <v>0</v>
      </c>
      <c r="K17" s="54"/>
    </row>
    <row r="18" spans="1:11" s="13" customFormat="1" ht="25.5" customHeight="1">
      <c r="A18" s="51"/>
      <c r="B18" s="56" t="s">
        <v>115</v>
      </c>
      <c r="C18" s="56"/>
      <c r="D18" s="54"/>
      <c r="E18" s="58">
        <f>SUM(F18:J18)</f>
        <v>35000</v>
      </c>
      <c r="F18" s="58">
        <f>F14</f>
        <v>35000</v>
      </c>
      <c r="G18" s="58">
        <f>G14</f>
        <v>0</v>
      </c>
      <c r="H18" s="58">
        <f>H14</f>
        <v>0</v>
      </c>
      <c r="I18" s="58">
        <f>I14</f>
        <v>0</v>
      </c>
      <c r="J18" s="58">
        <f>J14</f>
        <v>0</v>
      </c>
      <c r="K18" s="58"/>
    </row>
    <row r="19" spans="1:11" s="13" customFormat="1" ht="42" customHeight="1">
      <c r="A19" s="59"/>
      <c r="B19" s="198" t="s">
        <v>142</v>
      </c>
      <c r="C19" s="199"/>
      <c r="D19" s="199"/>
      <c r="E19" s="199"/>
      <c r="F19" s="199"/>
      <c r="G19" s="199"/>
      <c r="H19" s="199"/>
      <c r="I19" s="199"/>
      <c r="J19" s="199"/>
      <c r="K19" s="200"/>
    </row>
    <row r="20" spans="1:11" s="3" customFormat="1" ht="130.5" customHeight="1">
      <c r="A20" s="25" t="s">
        <v>69</v>
      </c>
      <c r="B20" s="61" t="s">
        <v>181</v>
      </c>
      <c r="C20" s="52" t="s">
        <v>100</v>
      </c>
      <c r="D20" s="25"/>
      <c r="E20" s="53">
        <f t="shared" ref="E20:E26" si="1">SUM(F20:J20)</f>
        <v>2544670</v>
      </c>
      <c r="F20" s="53">
        <v>508934</v>
      </c>
      <c r="G20" s="53">
        <v>508934</v>
      </c>
      <c r="H20" s="53">
        <v>508934</v>
      </c>
      <c r="I20" s="53">
        <v>508934</v>
      </c>
      <c r="J20" s="53">
        <v>508934</v>
      </c>
      <c r="K20" s="25" t="s">
        <v>141</v>
      </c>
    </row>
    <row r="21" spans="1:11" s="3" customFormat="1" ht="99" customHeight="1">
      <c r="A21" s="60" t="s">
        <v>84</v>
      </c>
      <c r="B21" s="61" t="s">
        <v>218</v>
      </c>
      <c r="C21" s="52" t="s">
        <v>98</v>
      </c>
      <c r="D21" s="25"/>
      <c r="E21" s="53">
        <f t="shared" si="1"/>
        <v>1619624.5</v>
      </c>
      <c r="F21" s="53">
        <v>323924.90000000002</v>
      </c>
      <c r="G21" s="53">
        <v>323924.90000000002</v>
      </c>
      <c r="H21" s="53">
        <v>323924.90000000002</v>
      </c>
      <c r="I21" s="53">
        <v>323924.90000000002</v>
      </c>
      <c r="J21" s="53">
        <v>323924.90000000002</v>
      </c>
      <c r="K21" s="25" t="s">
        <v>141</v>
      </c>
    </row>
    <row r="22" spans="1:11" s="3" customFormat="1" ht="98.25" customHeight="1">
      <c r="A22" s="50" t="s">
        <v>144</v>
      </c>
      <c r="B22" s="61" t="s">
        <v>152</v>
      </c>
      <c r="C22" s="52" t="s">
        <v>98</v>
      </c>
      <c r="D22" s="25"/>
      <c r="E22" s="53">
        <f t="shared" si="1"/>
        <v>17000</v>
      </c>
      <c r="F22" s="53">
        <v>3400</v>
      </c>
      <c r="G22" s="53">
        <v>3400</v>
      </c>
      <c r="H22" s="53">
        <v>3400</v>
      </c>
      <c r="I22" s="53">
        <v>3400</v>
      </c>
      <c r="J22" s="53">
        <v>3400</v>
      </c>
      <c r="K22" s="25" t="s">
        <v>141</v>
      </c>
    </row>
    <row r="23" spans="1:11" s="3" customFormat="1" ht="96.75" customHeight="1">
      <c r="A23" s="25" t="s">
        <v>182</v>
      </c>
      <c r="B23" s="61" t="s">
        <v>219</v>
      </c>
      <c r="C23" s="52" t="s">
        <v>98</v>
      </c>
      <c r="D23" s="25"/>
      <c r="E23" s="53">
        <f t="shared" si="1"/>
        <v>16530</v>
      </c>
      <c r="F23" s="53">
        <v>3306</v>
      </c>
      <c r="G23" s="53">
        <v>3306</v>
      </c>
      <c r="H23" s="53">
        <v>3306</v>
      </c>
      <c r="I23" s="53">
        <v>3306</v>
      </c>
      <c r="J23" s="53">
        <v>3306</v>
      </c>
      <c r="K23" s="25" t="s">
        <v>141</v>
      </c>
    </row>
    <row r="24" spans="1:11" s="3" customFormat="1" ht="99" customHeight="1">
      <c r="A24" s="25" t="s">
        <v>183</v>
      </c>
      <c r="B24" s="61" t="s">
        <v>148</v>
      </c>
      <c r="C24" s="52" t="s">
        <v>98</v>
      </c>
      <c r="D24" s="25"/>
      <c r="E24" s="53">
        <f t="shared" si="1"/>
        <v>155440</v>
      </c>
      <c r="F24" s="53">
        <v>31088</v>
      </c>
      <c r="G24" s="53">
        <v>31088</v>
      </c>
      <c r="H24" s="53">
        <v>31088</v>
      </c>
      <c r="I24" s="53">
        <v>31088</v>
      </c>
      <c r="J24" s="53">
        <v>31088</v>
      </c>
      <c r="K24" s="25" t="s">
        <v>141</v>
      </c>
    </row>
    <row r="25" spans="1:11" s="3" customFormat="1" ht="104.25" customHeight="1">
      <c r="A25" s="172" t="s">
        <v>230</v>
      </c>
      <c r="B25" s="191" t="s">
        <v>186</v>
      </c>
      <c r="C25" s="52" t="s">
        <v>98</v>
      </c>
      <c r="D25" s="63"/>
      <c r="E25" s="53">
        <f t="shared" si="1"/>
        <v>250</v>
      </c>
      <c r="F25" s="58">
        <v>50</v>
      </c>
      <c r="G25" s="58">
        <v>50</v>
      </c>
      <c r="H25" s="58">
        <v>50</v>
      </c>
      <c r="I25" s="58">
        <v>50</v>
      </c>
      <c r="J25" s="58">
        <v>50</v>
      </c>
      <c r="K25" s="188" t="s">
        <v>141</v>
      </c>
    </row>
    <row r="26" spans="1:11" s="3" customFormat="1" ht="90" customHeight="1">
      <c r="A26" s="172"/>
      <c r="B26" s="192"/>
      <c r="C26" s="52" t="s">
        <v>100</v>
      </c>
      <c r="D26" s="63"/>
      <c r="E26" s="53">
        <f t="shared" si="1"/>
        <v>0</v>
      </c>
      <c r="F26" s="58"/>
      <c r="G26" s="58"/>
      <c r="H26" s="58"/>
      <c r="I26" s="58"/>
      <c r="J26" s="58"/>
      <c r="K26" s="189"/>
    </row>
    <row r="27" spans="1:11" s="13" customFormat="1" ht="28.5" customHeight="1">
      <c r="A27" s="51"/>
      <c r="B27" s="190" t="s">
        <v>71</v>
      </c>
      <c r="C27" s="190"/>
      <c r="D27" s="54"/>
      <c r="E27" s="62">
        <f t="shared" ref="E27:J27" si="2">SUM(E20:E26)</f>
        <v>4353514.5</v>
      </c>
      <c r="F27" s="62">
        <f t="shared" si="2"/>
        <v>870702.9</v>
      </c>
      <c r="G27" s="62">
        <f t="shared" si="2"/>
        <v>870702.9</v>
      </c>
      <c r="H27" s="62">
        <f t="shared" si="2"/>
        <v>870702.9</v>
      </c>
      <c r="I27" s="62">
        <f t="shared" si="2"/>
        <v>870702.9</v>
      </c>
      <c r="J27" s="62">
        <f t="shared" si="2"/>
        <v>870702.9</v>
      </c>
      <c r="K27" s="54"/>
    </row>
    <row r="28" spans="1:11" s="13" customFormat="1" ht="24" customHeight="1">
      <c r="A28" s="51"/>
      <c r="B28" s="56" t="s">
        <v>100</v>
      </c>
      <c r="C28" s="57"/>
      <c r="D28" s="54"/>
      <c r="E28" s="53">
        <f t="shared" ref="E28:J28" si="3">E20+E26</f>
        <v>2544670</v>
      </c>
      <c r="F28" s="53">
        <f t="shared" si="3"/>
        <v>508934</v>
      </c>
      <c r="G28" s="53">
        <f t="shared" si="3"/>
        <v>508934</v>
      </c>
      <c r="H28" s="53">
        <f t="shared" si="3"/>
        <v>508934</v>
      </c>
      <c r="I28" s="53">
        <f t="shared" si="3"/>
        <v>508934</v>
      </c>
      <c r="J28" s="53">
        <f t="shared" si="3"/>
        <v>508934</v>
      </c>
      <c r="K28" s="54"/>
    </row>
    <row r="29" spans="1:11" s="13" customFormat="1" ht="25.5" customHeight="1">
      <c r="A29" s="51"/>
      <c r="B29" s="56" t="s">
        <v>115</v>
      </c>
      <c r="C29" s="56"/>
      <c r="D29" s="54"/>
      <c r="E29" s="53">
        <f t="shared" ref="E29:J29" si="4">SUM(E21:E25)</f>
        <v>1808844.5</v>
      </c>
      <c r="F29" s="53">
        <f t="shared" si="4"/>
        <v>361768.9</v>
      </c>
      <c r="G29" s="53">
        <f t="shared" si="4"/>
        <v>361768.9</v>
      </c>
      <c r="H29" s="53">
        <f t="shared" si="4"/>
        <v>361768.9</v>
      </c>
      <c r="I29" s="53">
        <f t="shared" si="4"/>
        <v>361768.9</v>
      </c>
      <c r="J29" s="53">
        <f t="shared" si="4"/>
        <v>361768.9</v>
      </c>
      <c r="K29" s="54"/>
    </row>
    <row r="30" spans="1:11" s="15" customFormat="1" ht="43.5" customHeight="1">
      <c r="A30" s="63"/>
      <c r="B30" s="195" t="s">
        <v>231</v>
      </c>
      <c r="C30" s="196"/>
      <c r="D30" s="196"/>
      <c r="E30" s="196"/>
      <c r="F30" s="196"/>
      <c r="G30" s="196"/>
      <c r="H30" s="196"/>
      <c r="I30" s="196"/>
      <c r="J30" s="196"/>
      <c r="K30" s="197"/>
    </row>
    <row r="31" spans="1:11" s="15" customFormat="1" ht="111.75" customHeight="1">
      <c r="A31" s="188" t="s">
        <v>184</v>
      </c>
      <c r="B31" s="191" t="s">
        <v>232</v>
      </c>
      <c r="C31" s="52" t="s">
        <v>98</v>
      </c>
      <c r="D31" s="63"/>
      <c r="E31" s="53">
        <f>SUM(F31:J31)</f>
        <v>2247.5</v>
      </c>
      <c r="F31" s="58">
        <v>449.5</v>
      </c>
      <c r="G31" s="58">
        <v>449.5</v>
      </c>
      <c r="H31" s="58">
        <v>449.5</v>
      </c>
      <c r="I31" s="58">
        <v>449.5</v>
      </c>
      <c r="J31" s="58">
        <v>449.5</v>
      </c>
      <c r="K31" s="188" t="s">
        <v>141</v>
      </c>
    </row>
    <row r="32" spans="1:11" s="15" customFormat="1" ht="75" customHeight="1">
      <c r="A32" s="189"/>
      <c r="B32" s="192"/>
      <c r="C32" s="52" t="s">
        <v>100</v>
      </c>
      <c r="D32" s="63"/>
      <c r="E32" s="53">
        <f>SUM(F32:J32)</f>
        <v>0</v>
      </c>
      <c r="F32" s="58"/>
      <c r="G32" s="58"/>
      <c r="H32" s="58"/>
      <c r="I32" s="58"/>
      <c r="J32" s="58"/>
      <c r="K32" s="189"/>
    </row>
    <row r="33" spans="1:11" s="15" customFormat="1" ht="26.45" customHeight="1">
      <c r="A33" s="51"/>
      <c r="B33" s="190" t="s">
        <v>185</v>
      </c>
      <c r="C33" s="190"/>
      <c r="D33" s="54"/>
      <c r="E33" s="62">
        <f t="shared" ref="E33:J33" si="5">SUM(E31:E32)</f>
        <v>2247.5</v>
      </c>
      <c r="F33" s="62">
        <f t="shared" si="5"/>
        <v>449.5</v>
      </c>
      <c r="G33" s="62">
        <f t="shared" si="5"/>
        <v>449.5</v>
      </c>
      <c r="H33" s="62">
        <f t="shared" si="5"/>
        <v>449.5</v>
      </c>
      <c r="I33" s="62">
        <f t="shared" si="5"/>
        <v>449.5</v>
      </c>
      <c r="J33" s="62">
        <f t="shared" si="5"/>
        <v>449.5</v>
      </c>
      <c r="K33" s="54"/>
    </row>
    <row r="34" spans="1:11" s="15" customFormat="1" ht="26.45" customHeight="1">
      <c r="A34" s="51"/>
      <c r="B34" s="56" t="s">
        <v>100</v>
      </c>
      <c r="C34" s="57"/>
      <c r="D34" s="54"/>
      <c r="E34" s="53">
        <f t="shared" ref="E34:J34" si="6">E32</f>
        <v>0</v>
      </c>
      <c r="F34" s="53">
        <f t="shared" si="6"/>
        <v>0</v>
      </c>
      <c r="G34" s="53">
        <f t="shared" si="6"/>
        <v>0</v>
      </c>
      <c r="H34" s="53">
        <f t="shared" si="6"/>
        <v>0</v>
      </c>
      <c r="I34" s="53">
        <f t="shared" si="6"/>
        <v>0</v>
      </c>
      <c r="J34" s="53">
        <f t="shared" si="6"/>
        <v>0</v>
      </c>
      <c r="K34" s="54"/>
    </row>
    <row r="35" spans="1:11" s="15" customFormat="1" ht="26.45" customHeight="1">
      <c r="A35" s="51"/>
      <c r="B35" s="56" t="s">
        <v>115</v>
      </c>
      <c r="C35" s="56"/>
      <c r="D35" s="54"/>
      <c r="E35" s="53">
        <f t="shared" ref="E35:J35" si="7">E31</f>
        <v>2247.5</v>
      </c>
      <c r="F35" s="53">
        <f t="shared" si="7"/>
        <v>449.5</v>
      </c>
      <c r="G35" s="53">
        <f t="shared" si="7"/>
        <v>449.5</v>
      </c>
      <c r="H35" s="53">
        <f t="shared" si="7"/>
        <v>449.5</v>
      </c>
      <c r="I35" s="53">
        <f t="shared" si="7"/>
        <v>449.5</v>
      </c>
      <c r="J35" s="53">
        <f t="shared" si="7"/>
        <v>449.5</v>
      </c>
      <c r="K35" s="54"/>
    </row>
    <row r="36" spans="1:11" s="15" customFormat="1" ht="26.25" customHeight="1">
      <c r="A36" s="63"/>
      <c r="B36" s="65" t="s">
        <v>187</v>
      </c>
      <c r="C36" s="66"/>
      <c r="D36" s="67"/>
      <c r="E36" s="68">
        <f t="shared" ref="E36:J38" si="8">E16+E27+E33</f>
        <v>4390762</v>
      </c>
      <c r="F36" s="68">
        <f t="shared" si="8"/>
        <v>906152.4</v>
      </c>
      <c r="G36" s="68">
        <f t="shared" si="8"/>
        <v>871152.4</v>
      </c>
      <c r="H36" s="68">
        <f t="shared" si="8"/>
        <v>871152.4</v>
      </c>
      <c r="I36" s="68">
        <f t="shared" si="8"/>
        <v>871152.4</v>
      </c>
      <c r="J36" s="68">
        <f t="shared" si="8"/>
        <v>871152.4</v>
      </c>
      <c r="K36" s="69"/>
    </row>
    <row r="37" spans="1:11" s="13" customFormat="1" ht="24" customHeight="1">
      <c r="A37" s="54"/>
      <c r="B37" s="56" t="s">
        <v>100</v>
      </c>
      <c r="C37" s="57"/>
      <c r="D37" s="54"/>
      <c r="E37" s="58">
        <f t="shared" si="8"/>
        <v>2544670</v>
      </c>
      <c r="F37" s="58">
        <f t="shared" si="8"/>
        <v>508934</v>
      </c>
      <c r="G37" s="58">
        <f t="shared" si="8"/>
        <v>508934</v>
      </c>
      <c r="H37" s="58">
        <f t="shared" si="8"/>
        <v>508934</v>
      </c>
      <c r="I37" s="58">
        <f t="shared" si="8"/>
        <v>508934</v>
      </c>
      <c r="J37" s="58">
        <f t="shared" si="8"/>
        <v>508934</v>
      </c>
      <c r="K37" s="54"/>
    </row>
    <row r="38" spans="1:11" s="13" customFormat="1" ht="25.5" customHeight="1">
      <c r="A38" s="54"/>
      <c r="B38" s="56" t="s">
        <v>115</v>
      </c>
      <c r="C38" s="56"/>
      <c r="D38" s="54"/>
      <c r="E38" s="58">
        <f t="shared" si="8"/>
        <v>1846092</v>
      </c>
      <c r="F38" s="58">
        <f t="shared" si="8"/>
        <v>397218.4</v>
      </c>
      <c r="G38" s="58">
        <f t="shared" si="8"/>
        <v>362218.4</v>
      </c>
      <c r="H38" s="58">
        <f t="shared" si="8"/>
        <v>362218.4</v>
      </c>
      <c r="I38" s="58">
        <f t="shared" si="8"/>
        <v>362218.4</v>
      </c>
      <c r="J38" s="58">
        <f t="shared" si="8"/>
        <v>362218.4</v>
      </c>
      <c r="K38" s="54"/>
    </row>
    <row r="39" spans="1:11" s="15" customFormat="1">
      <c r="A39" s="14"/>
      <c r="C39" s="14"/>
      <c r="D39" s="14"/>
    </row>
    <row r="40" spans="1:11" s="3" customFormat="1">
      <c r="A40" s="5"/>
      <c r="C40" s="5"/>
      <c r="D40" s="5"/>
    </row>
    <row r="41" spans="1:11" s="3" customFormat="1">
      <c r="A41" s="5"/>
      <c r="C41" s="5"/>
      <c r="D41" s="5"/>
    </row>
    <row r="42" spans="1:11" s="3" customFormat="1">
      <c r="A42" s="5"/>
      <c r="C42" s="5"/>
      <c r="D42" s="5"/>
    </row>
    <row r="43" spans="1:11" s="3" customFormat="1">
      <c r="A43" s="5"/>
      <c r="C43" s="5"/>
      <c r="D43" s="5"/>
    </row>
    <row r="44" spans="1:11" s="3" customFormat="1">
      <c r="A44" s="5"/>
      <c r="C44" s="5"/>
      <c r="D44" s="5"/>
    </row>
    <row r="45" spans="1:11" s="3" customFormat="1">
      <c r="A45" s="5"/>
      <c r="C45" s="5"/>
      <c r="D45" s="5"/>
    </row>
    <row r="46" spans="1:11" s="3" customFormat="1">
      <c r="A46" s="5"/>
      <c r="C46" s="5"/>
      <c r="D46" s="5"/>
    </row>
    <row r="47" spans="1:11" s="3" customFormat="1">
      <c r="A47" s="5"/>
      <c r="C47" s="5"/>
      <c r="D47" s="5"/>
    </row>
    <row r="48" spans="1:11" s="3" customFormat="1">
      <c r="A48" s="5"/>
      <c r="C48" s="5"/>
      <c r="D48" s="5"/>
    </row>
    <row r="49" spans="1:4" s="3" customFormat="1">
      <c r="A49" s="5"/>
      <c r="C49" s="5"/>
      <c r="D49" s="5"/>
    </row>
    <row r="50" spans="1:4" s="3" customFormat="1">
      <c r="A50" s="5"/>
      <c r="C50" s="5"/>
      <c r="D50" s="5"/>
    </row>
  </sheetData>
  <mergeCells count="27">
    <mergeCell ref="B13:K13"/>
    <mergeCell ref="K14:K15"/>
    <mergeCell ref="D9:D11"/>
    <mergeCell ref="B9:B11"/>
    <mergeCell ref="F9:J10"/>
    <mergeCell ref="E9:E11"/>
    <mergeCell ref="C9:C11"/>
    <mergeCell ref="A1:K1"/>
    <mergeCell ref="F2:K2"/>
    <mergeCell ref="K9:K11"/>
    <mergeCell ref="B7:I7"/>
    <mergeCell ref="A5:K5"/>
    <mergeCell ref="A6:J6"/>
    <mergeCell ref="A9:A11"/>
    <mergeCell ref="A14:A15"/>
    <mergeCell ref="B14:B15"/>
    <mergeCell ref="K25:K26"/>
    <mergeCell ref="B30:K30"/>
    <mergeCell ref="B27:C27"/>
    <mergeCell ref="B19:K19"/>
    <mergeCell ref="B16:C16"/>
    <mergeCell ref="K31:K32"/>
    <mergeCell ref="A31:A32"/>
    <mergeCell ref="A25:A26"/>
    <mergeCell ref="B33:C33"/>
    <mergeCell ref="B25:B26"/>
    <mergeCell ref="B31:B32"/>
  </mergeCells>
  <phoneticPr fontId="9" type="noConversion"/>
  <pageMargins left="0.39370078740157483" right="0.25" top="0.35433070866141736" bottom="0.27559055118110237" header="0.31496062992125984" footer="0"/>
  <pageSetup paperSize="9" scale="70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6"/>
  <sheetViews>
    <sheetView topLeftCell="A19" zoomScale="80" zoomScaleNormal="80" workbookViewId="0">
      <selection activeCell="A30" sqref="A30"/>
    </sheetView>
  </sheetViews>
  <sheetFormatPr defaultRowHeight="15.75"/>
  <cols>
    <col min="1" max="1" width="26.125" style="12" customWidth="1"/>
    <col min="2" max="2" width="16.125" style="12" customWidth="1"/>
    <col min="3" max="3" width="14.125" style="12" customWidth="1"/>
    <col min="4" max="4" width="14" style="12" customWidth="1"/>
    <col min="5" max="6" width="13.875" style="12" customWidth="1"/>
    <col min="7" max="7" width="14.125" style="12" customWidth="1"/>
    <col min="8" max="16384" width="9" style="12"/>
  </cols>
  <sheetData>
    <row r="1" spans="1:12" ht="15.75" customHeight="1">
      <c r="A1" s="10"/>
      <c r="E1" s="136" t="s">
        <v>233</v>
      </c>
      <c r="F1" s="136"/>
      <c r="G1" s="136"/>
    </row>
    <row r="2" spans="1:12" ht="71.25" customHeight="1">
      <c r="A2" s="10"/>
      <c r="E2" s="176" t="s">
        <v>25</v>
      </c>
      <c r="F2" s="177"/>
      <c r="G2" s="177"/>
    </row>
    <row r="3" spans="1:12" ht="21.75" customHeight="1">
      <c r="A3" s="137" t="s">
        <v>188</v>
      </c>
      <c r="B3" s="137"/>
      <c r="C3" s="137"/>
      <c r="D3" s="137"/>
      <c r="E3" s="137"/>
      <c r="F3" s="137"/>
      <c r="G3" s="137"/>
    </row>
    <row r="4" spans="1:12" ht="24.75" customHeight="1">
      <c r="A4" s="135" t="s">
        <v>189</v>
      </c>
      <c r="B4" s="135"/>
      <c r="C4" s="135"/>
      <c r="D4" s="135"/>
      <c r="E4" s="135"/>
      <c r="F4" s="135"/>
      <c r="G4" s="135"/>
      <c r="H4" s="2"/>
      <c r="I4" s="2"/>
      <c r="J4" s="2"/>
      <c r="K4" s="2"/>
      <c r="L4" s="2"/>
    </row>
    <row r="5" spans="1:12" ht="5.25" customHeight="1">
      <c r="A5" s="135"/>
      <c r="B5" s="135"/>
      <c r="C5" s="135"/>
      <c r="D5" s="135"/>
      <c r="E5" s="135"/>
      <c r="F5" s="135"/>
      <c r="G5" s="135"/>
      <c r="H5" s="2"/>
      <c r="I5" s="2"/>
      <c r="J5" s="2"/>
      <c r="K5" s="2"/>
      <c r="L5" s="2"/>
    </row>
    <row r="6" spans="1:12" ht="25.5" customHeight="1">
      <c r="A6" s="139" t="s">
        <v>234</v>
      </c>
      <c r="B6" s="139"/>
      <c r="C6" s="139"/>
      <c r="D6" s="139"/>
      <c r="E6" s="139"/>
      <c r="F6" s="139"/>
      <c r="G6" s="139"/>
    </row>
    <row r="7" spans="1:12" ht="7.5" customHeight="1" thickBot="1">
      <c r="A7" s="20"/>
      <c r="B7" s="18"/>
      <c r="C7" s="18"/>
      <c r="D7" s="18"/>
      <c r="E7" s="18"/>
      <c r="F7" s="18"/>
      <c r="G7" s="18"/>
    </row>
    <row r="8" spans="1:12" ht="42" customHeight="1">
      <c r="A8" s="21" t="s">
        <v>109</v>
      </c>
      <c r="B8" s="163" t="s">
        <v>235</v>
      </c>
      <c r="C8" s="163"/>
      <c r="D8" s="163"/>
      <c r="E8" s="163"/>
      <c r="F8" s="163"/>
      <c r="G8" s="164"/>
    </row>
    <row r="9" spans="1:12" ht="99" customHeight="1">
      <c r="A9" s="22" t="s">
        <v>103</v>
      </c>
      <c r="B9" s="140" t="s">
        <v>190</v>
      </c>
      <c r="C9" s="140"/>
      <c r="D9" s="140"/>
      <c r="E9" s="140"/>
      <c r="F9" s="140"/>
      <c r="G9" s="162"/>
    </row>
    <row r="10" spans="1:12" ht="37.5" customHeight="1">
      <c r="A10" s="167" t="s">
        <v>104</v>
      </c>
      <c r="B10" s="209" t="s">
        <v>247</v>
      </c>
      <c r="C10" s="210"/>
      <c r="D10" s="210"/>
      <c r="E10" s="210"/>
      <c r="F10" s="210"/>
      <c r="G10" s="211"/>
      <c r="H10" s="121"/>
      <c r="I10" s="121"/>
      <c r="J10" s="121"/>
      <c r="K10" s="121"/>
    </row>
    <row r="11" spans="1:12" ht="39.75" customHeight="1">
      <c r="A11" s="167"/>
      <c r="B11" s="209" t="s">
        <v>248</v>
      </c>
      <c r="C11" s="210"/>
      <c r="D11" s="210"/>
      <c r="E11" s="210"/>
      <c r="F11" s="210"/>
      <c r="G11" s="211"/>
      <c r="H11" s="122"/>
      <c r="I11" s="122"/>
      <c r="J11" s="122"/>
      <c r="K11" s="122"/>
    </row>
    <row r="12" spans="1:12" ht="50.25" customHeight="1">
      <c r="A12" s="23" t="s">
        <v>105</v>
      </c>
      <c r="B12" s="140" t="s">
        <v>130</v>
      </c>
      <c r="C12" s="140"/>
      <c r="D12" s="140"/>
      <c r="E12" s="140"/>
      <c r="F12" s="140"/>
      <c r="G12" s="162"/>
    </row>
    <row r="13" spans="1:12" ht="39" customHeight="1">
      <c r="A13" s="23" t="s">
        <v>106</v>
      </c>
      <c r="B13" s="172" t="s">
        <v>87</v>
      </c>
      <c r="C13" s="172"/>
      <c r="D13" s="172"/>
      <c r="E13" s="172"/>
      <c r="F13" s="172"/>
      <c r="G13" s="173"/>
    </row>
    <row r="14" spans="1:12" ht="61.5" customHeight="1">
      <c r="A14" s="22" t="s">
        <v>107</v>
      </c>
      <c r="B14" s="165" t="s">
        <v>110</v>
      </c>
      <c r="C14" s="165"/>
      <c r="D14" s="165"/>
      <c r="E14" s="165"/>
      <c r="F14" s="165"/>
      <c r="G14" s="166"/>
    </row>
    <row r="15" spans="1:12" s="10" customFormat="1" ht="37.5" customHeight="1">
      <c r="A15" s="22"/>
      <c r="B15" s="24" t="s">
        <v>86</v>
      </c>
      <c r="C15" s="25" t="s">
        <v>83</v>
      </c>
      <c r="D15" s="25" t="s">
        <v>88</v>
      </c>
      <c r="E15" s="25" t="s">
        <v>89</v>
      </c>
      <c r="F15" s="25" t="s">
        <v>90</v>
      </c>
      <c r="G15" s="26" t="s">
        <v>91</v>
      </c>
    </row>
    <row r="16" spans="1:12" s="10" customFormat="1" ht="43.5" customHeight="1">
      <c r="A16" s="27" t="s">
        <v>85</v>
      </c>
      <c r="B16" s="28">
        <f>SUM(C16:G16)</f>
        <v>6327390</v>
      </c>
      <c r="C16" s="29">
        <f>SUM(C17:C20)</f>
        <v>1267096.2</v>
      </c>
      <c r="D16" s="29">
        <f>SUM(D17:D20)</f>
        <v>1265860.2</v>
      </c>
      <c r="E16" s="29">
        <f>SUM(E17:E20)</f>
        <v>1264811.2</v>
      </c>
      <c r="F16" s="29">
        <f>SUM(F17:F20)</f>
        <v>1264811.2</v>
      </c>
      <c r="G16" s="30">
        <f>SUM(G17:G20)</f>
        <v>1264811.2</v>
      </c>
    </row>
    <row r="17" spans="1:7" s="10" customFormat="1" ht="71.25" customHeight="1">
      <c r="A17" s="31" t="s">
        <v>101</v>
      </c>
      <c r="B17" s="28">
        <f>SUM(C17:G17)</f>
        <v>1127366</v>
      </c>
      <c r="C17" s="29">
        <f>'Приложение 1 к Подпрогамме 2'!F47</f>
        <v>225473.2</v>
      </c>
      <c r="D17" s="29">
        <f>'Приложение 1 к Подпрогамме 2'!G47</f>
        <v>225473.2</v>
      </c>
      <c r="E17" s="29">
        <f>'Приложение 1 к Подпрогамме 2'!H47</f>
        <v>225473.2</v>
      </c>
      <c r="F17" s="29">
        <f>'Приложение 1 к Подпрогамме 2'!I47</f>
        <v>225473.2</v>
      </c>
      <c r="G17" s="30">
        <f>'Приложение 1 к Подпрогамме 2'!J47</f>
        <v>225473.2</v>
      </c>
    </row>
    <row r="18" spans="1:7" s="10" customFormat="1" ht="43.5" customHeight="1">
      <c r="A18" s="31" t="s">
        <v>131</v>
      </c>
      <c r="B18" s="28">
        <f>SUM(C18:G18)</f>
        <v>0</v>
      </c>
      <c r="C18" s="29"/>
      <c r="D18" s="29"/>
      <c r="E18" s="29"/>
      <c r="F18" s="29"/>
      <c r="G18" s="30"/>
    </row>
    <row r="19" spans="1:7" s="10" customFormat="1" ht="48.75" customHeight="1">
      <c r="A19" s="31" t="s">
        <v>102</v>
      </c>
      <c r="B19" s="28">
        <f>SUM(C19:G19)</f>
        <v>5200024</v>
      </c>
      <c r="C19" s="29">
        <f>'Приложение 1 к Подпрогамме 2'!F46</f>
        <v>1041623</v>
      </c>
      <c r="D19" s="29">
        <f>'Приложение 1 к Подпрогамме 2'!G46</f>
        <v>1040387</v>
      </c>
      <c r="E19" s="29">
        <f>'Приложение 1 к Подпрогамме 2'!H46</f>
        <v>1039338</v>
      </c>
      <c r="F19" s="29">
        <f>'Приложение 1 к Подпрогамме 2'!I46</f>
        <v>1039338</v>
      </c>
      <c r="G19" s="30">
        <f>'Приложение 1 к Подпрогамме 2'!J46</f>
        <v>1039338</v>
      </c>
    </row>
    <row r="20" spans="1:7" s="10" customFormat="1" ht="60" customHeight="1">
      <c r="A20" s="31" t="s">
        <v>81</v>
      </c>
      <c r="B20" s="28">
        <f>SUM(C20:G20)</f>
        <v>0</v>
      </c>
      <c r="C20" s="29"/>
      <c r="D20" s="29"/>
      <c r="E20" s="29"/>
      <c r="F20" s="29"/>
      <c r="G20" s="30"/>
    </row>
    <row r="21" spans="1:7" ht="72.75" customHeight="1">
      <c r="A21" s="214" t="s">
        <v>108</v>
      </c>
      <c r="B21" s="140" t="s">
        <v>191</v>
      </c>
      <c r="C21" s="140"/>
      <c r="D21" s="140"/>
      <c r="E21" s="140"/>
      <c r="F21" s="140"/>
      <c r="G21" s="162"/>
    </row>
    <row r="22" spans="1:7" ht="57.75" customHeight="1">
      <c r="A22" s="215"/>
      <c r="B22" s="140" t="s">
        <v>192</v>
      </c>
      <c r="C22" s="140"/>
      <c r="D22" s="140"/>
      <c r="E22" s="140"/>
      <c r="F22" s="140"/>
      <c r="G22" s="162"/>
    </row>
    <row r="23" spans="1:7" ht="57.75" customHeight="1">
      <c r="A23" s="125"/>
      <c r="B23" s="207" t="s">
        <v>193</v>
      </c>
      <c r="C23" s="207"/>
      <c r="D23" s="207"/>
      <c r="E23" s="207"/>
      <c r="F23" s="207"/>
      <c r="G23" s="208"/>
    </row>
    <row r="24" spans="1:7" ht="57.75" customHeight="1">
      <c r="A24" s="125"/>
      <c r="B24" s="212" t="s">
        <v>194</v>
      </c>
      <c r="C24" s="212"/>
      <c r="D24" s="212"/>
      <c r="E24" s="212"/>
      <c r="F24" s="212"/>
      <c r="G24" s="213"/>
    </row>
    <row r="25" spans="1:7" ht="40.5" customHeight="1">
      <c r="A25" s="125"/>
      <c r="B25" s="207" t="s">
        <v>18</v>
      </c>
      <c r="C25" s="207"/>
      <c r="D25" s="207"/>
      <c r="E25" s="207"/>
      <c r="F25" s="207"/>
      <c r="G25" s="208"/>
    </row>
    <row r="26" spans="1:7" ht="79.5" customHeight="1" thickBot="1">
      <c r="A26" s="126"/>
      <c r="B26" s="170" t="s">
        <v>17</v>
      </c>
      <c r="C26" s="170"/>
      <c r="D26" s="170"/>
      <c r="E26" s="170"/>
      <c r="F26" s="170"/>
      <c r="G26" s="171"/>
    </row>
  </sheetData>
  <mergeCells count="21">
    <mergeCell ref="B26:G26"/>
    <mergeCell ref="B25:G25"/>
    <mergeCell ref="A10:A11"/>
    <mergeCell ref="B10:G10"/>
    <mergeCell ref="B11:G11"/>
    <mergeCell ref="B24:G24"/>
    <mergeCell ref="A21:A22"/>
    <mergeCell ref="B12:G12"/>
    <mergeCell ref="B23:G23"/>
    <mergeCell ref="B14:G14"/>
    <mergeCell ref="B13:G13"/>
    <mergeCell ref="B21:G21"/>
    <mergeCell ref="B22:G22"/>
    <mergeCell ref="E1:G1"/>
    <mergeCell ref="E2:G2"/>
    <mergeCell ref="B9:G9"/>
    <mergeCell ref="A3:G3"/>
    <mergeCell ref="A4:G4"/>
    <mergeCell ref="A5:G5"/>
    <mergeCell ref="A6:G6"/>
    <mergeCell ref="B8:G8"/>
  </mergeCells>
  <phoneticPr fontId="9" type="noConversion"/>
  <pageMargins left="0.59055118110236227" right="0.15748031496062992" top="0.39370078740157483" bottom="0.39370078740157483" header="0.15748031496062992" footer="0.19685039370078741"/>
  <pageSetup paperSize="9" scale="75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zoomScale="75" zoomScaleNormal="85" workbookViewId="0">
      <selection activeCell="H68" sqref="H68"/>
    </sheetView>
  </sheetViews>
  <sheetFormatPr defaultRowHeight="15.75"/>
  <cols>
    <col min="1" max="1" width="3.875" style="4" customWidth="1"/>
    <col min="2" max="2" width="32.75" style="1" customWidth="1"/>
    <col min="3" max="3" width="34.125" style="1" customWidth="1"/>
    <col min="4" max="4" width="12.875" style="4" customWidth="1"/>
    <col min="5" max="5" width="13.875" style="4" customWidth="1"/>
    <col min="6" max="10" width="15.625" style="4" customWidth="1"/>
    <col min="11" max="16384" width="9" style="4"/>
  </cols>
  <sheetData>
    <row r="1" spans="1:11">
      <c r="A1" s="185" t="s">
        <v>202</v>
      </c>
      <c r="B1" s="185"/>
      <c r="C1" s="185"/>
      <c r="D1" s="185"/>
      <c r="E1" s="185"/>
      <c r="F1" s="185"/>
      <c r="G1" s="185"/>
      <c r="H1" s="185"/>
      <c r="I1" s="185"/>
      <c r="J1" s="185"/>
      <c r="K1" s="6"/>
    </row>
    <row r="2" spans="1:11" ht="24" customHeight="1">
      <c r="A2" s="2"/>
      <c r="B2" s="16"/>
      <c r="C2" s="16"/>
      <c r="D2" s="34"/>
      <c r="E2" s="34"/>
      <c r="F2" s="34"/>
      <c r="G2" s="34"/>
      <c r="H2" s="176" t="s">
        <v>236</v>
      </c>
      <c r="I2" s="177"/>
      <c r="J2" s="177"/>
      <c r="K2" s="7"/>
    </row>
    <row r="3" spans="1:11" ht="23.25" customHeight="1">
      <c r="C3" s="9"/>
      <c r="D3" s="8"/>
      <c r="F3" s="8"/>
      <c r="G3" s="8"/>
      <c r="H3" s="8"/>
      <c r="I3" s="8"/>
      <c r="J3" s="8"/>
    </row>
    <row r="4" spans="1:11" s="3" customFormat="1" ht="18.75">
      <c r="A4" s="137" t="s">
        <v>201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1" s="12" customFormat="1" ht="28.5" customHeight="1">
      <c r="A5" s="201" t="s">
        <v>189</v>
      </c>
      <c r="B5" s="201"/>
      <c r="C5" s="201"/>
      <c r="D5" s="201"/>
      <c r="E5" s="201"/>
      <c r="F5" s="201"/>
      <c r="G5" s="201"/>
      <c r="H5" s="201"/>
      <c r="I5" s="201"/>
      <c r="J5" s="201"/>
      <c r="K5" s="2"/>
    </row>
    <row r="6" spans="1:11" s="12" customFormat="1" ht="18" customHeight="1">
      <c r="A6" s="48"/>
      <c r="B6" s="135"/>
      <c r="C6" s="135"/>
      <c r="D6" s="135"/>
      <c r="E6" s="135"/>
      <c r="F6" s="135"/>
      <c r="G6" s="135"/>
      <c r="H6" s="135"/>
      <c r="I6" s="135"/>
      <c r="J6" s="135"/>
      <c r="K6" s="2"/>
    </row>
    <row r="7" spans="1:11" s="3" customFormat="1" ht="18.75">
      <c r="A7" s="17"/>
      <c r="B7" s="17"/>
      <c r="C7" s="17"/>
      <c r="D7" s="49"/>
      <c r="E7" s="49"/>
      <c r="F7" s="49"/>
      <c r="G7" s="49"/>
      <c r="H7" s="49"/>
      <c r="I7" s="49"/>
      <c r="J7" s="49"/>
    </row>
    <row r="8" spans="1:11" s="5" customFormat="1" ht="54.75" customHeight="1">
      <c r="A8" s="172" t="s">
        <v>64</v>
      </c>
      <c r="B8" s="172" t="s">
        <v>116</v>
      </c>
      <c r="C8" s="172" t="s">
        <v>117</v>
      </c>
      <c r="D8" s="172" t="s">
        <v>66</v>
      </c>
      <c r="E8" s="172" t="s">
        <v>67</v>
      </c>
      <c r="F8" s="172" t="s">
        <v>118</v>
      </c>
      <c r="G8" s="172"/>
      <c r="H8" s="172"/>
      <c r="I8" s="172"/>
      <c r="J8" s="172"/>
    </row>
    <row r="9" spans="1:11" s="5" customFormat="1" ht="66.75" customHeight="1">
      <c r="A9" s="172"/>
      <c r="B9" s="172"/>
      <c r="C9" s="172"/>
      <c r="D9" s="172"/>
      <c r="E9" s="172"/>
      <c r="F9" s="25" t="s">
        <v>72</v>
      </c>
      <c r="G9" s="25" t="s">
        <v>92</v>
      </c>
      <c r="H9" s="25" t="s">
        <v>93</v>
      </c>
      <c r="I9" s="25" t="s">
        <v>94</v>
      </c>
      <c r="J9" s="25" t="s">
        <v>95</v>
      </c>
    </row>
    <row r="10" spans="1:11" s="5" customFormat="1" ht="18.75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</row>
    <row r="11" spans="1:11" s="5" customFormat="1" ht="125.25" customHeight="1">
      <c r="A11" s="216">
        <v>1</v>
      </c>
      <c r="B11" s="216" t="s">
        <v>204</v>
      </c>
      <c r="C11" s="25" t="s">
        <v>203</v>
      </c>
      <c r="D11" s="25" t="s">
        <v>132</v>
      </c>
      <c r="E11" s="74">
        <v>41</v>
      </c>
      <c r="F11" s="74">
        <v>48</v>
      </c>
      <c r="G11" s="74">
        <v>54</v>
      </c>
      <c r="H11" s="74">
        <v>61</v>
      </c>
      <c r="I11" s="74">
        <v>70</v>
      </c>
      <c r="J11" s="74">
        <v>75</v>
      </c>
    </row>
    <row r="12" spans="1:11" s="5" customFormat="1" ht="155.25" customHeight="1">
      <c r="A12" s="217"/>
      <c r="B12" s="217"/>
      <c r="C12" s="25" t="s">
        <v>207</v>
      </c>
      <c r="D12" s="25" t="s">
        <v>132</v>
      </c>
      <c r="E12" s="74">
        <v>94.6</v>
      </c>
      <c r="F12" s="74">
        <v>100</v>
      </c>
      <c r="G12" s="74">
        <v>100</v>
      </c>
      <c r="H12" s="74">
        <v>100</v>
      </c>
      <c r="I12" s="74">
        <v>100</v>
      </c>
      <c r="J12" s="74">
        <v>100</v>
      </c>
    </row>
    <row r="13" spans="1:11" s="5" customFormat="1" ht="143.25" customHeight="1">
      <c r="A13" s="217"/>
      <c r="B13" s="217"/>
      <c r="C13" s="25" t="s">
        <v>195</v>
      </c>
      <c r="D13" s="25" t="s">
        <v>132</v>
      </c>
      <c r="E13" s="74">
        <v>3.7</v>
      </c>
      <c r="F13" s="74">
        <v>0.9</v>
      </c>
      <c r="G13" s="74">
        <v>0</v>
      </c>
      <c r="H13" s="74">
        <v>0</v>
      </c>
      <c r="I13" s="74">
        <v>0</v>
      </c>
      <c r="J13" s="74">
        <v>0</v>
      </c>
    </row>
    <row r="14" spans="1:11" s="3" customFormat="1" ht="144" customHeight="1">
      <c r="A14" s="218"/>
      <c r="B14" s="180"/>
      <c r="C14" s="25" t="s">
        <v>208</v>
      </c>
      <c r="D14" s="25" t="s">
        <v>132</v>
      </c>
      <c r="E14" s="77">
        <v>100</v>
      </c>
      <c r="F14" s="77">
        <v>100</v>
      </c>
      <c r="G14" s="77">
        <v>100</v>
      </c>
      <c r="H14" s="77">
        <v>100</v>
      </c>
      <c r="I14" s="77">
        <v>100</v>
      </c>
      <c r="J14" s="77">
        <v>100</v>
      </c>
    </row>
    <row r="15" spans="1:11" s="3" customFormat="1" ht="75">
      <c r="A15" s="220">
        <v>2</v>
      </c>
      <c r="B15" s="172" t="s">
        <v>15</v>
      </c>
      <c r="C15" s="25" t="s">
        <v>16</v>
      </c>
      <c r="D15" s="42" t="s">
        <v>132</v>
      </c>
      <c r="E15" s="123">
        <v>100</v>
      </c>
      <c r="F15" s="123">
        <v>100</v>
      </c>
      <c r="G15" s="123">
        <v>100</v>
      </c>
      <c r="H15" s="123">
        <v>100</v>
      </c>
      <c r="I15" s="123">
        <v>100</v>
      </c>
      <c r="J15" s="123">
        <v>100</v>
      </c>
    </row>
    <row r="16" spans="1:11" s="3" customFormat="1" ht="75">
      <c r="A16" s="221"/>
      <c r="B16" s="219"/>
      <c r="C16" s="25" t="s">
        <v>206</v>
      </c>
      <c r="D16" s="25" t="s">
        <v>205</v>
      </c>
      <c r="E16" s="74">
        <v>14</v>
      </c>
      <c r="F16" s="74">
        <v>18</v>
      </c>
      <c r="G16" s="74">
        <v>19.5</v>
      </c>
      <c r="H16" s="74">
        <v>21</v>
      </c>
      <c r="I16" s="74">
        <v>23</v>
      </c>
      <c r="J16" s="74">
        <v>23.2</v>
      </c>
    </row>
    <row r="17" spans="2:3" s="3" customFormat="1">
      <c r="B17" s="5"/>
      <c r="C17" s="5"/>
    </row>
    <row r="18" spans="2:3" s="3" customFormat="1">
      <c r="B18" s="5"/>
      <c r="C18" s="5"/>
    </row>
  </sheetData>
  <mergeCells count="15">
    <mergeCell ref="A1:J1"/>
    <mergeCell ref="H2:J2"/>
    <mergeCell ref="A4:J4"/>
    <mergeCell ref="A5:J5"/>
    <mergeCell ref="B15:B16"/>
    <mergeCell ref="A15:A16"/>
    <mergeCell ref="B6:J6"/>
    <mergeCell ref="D8:D9"/>
    <mergeCell ref="F8:J8"/>
    <mergeCell ref="E8:E9"/>
    <mergeCell ref="C8:C9"/>
    <mergeCell ref="A8:A9"/>
    <mergeCell ref="B8:B9"/>
    <mergeCell ref="B11:B14"/>
    <mergeCell ref="A11:A14"/>
  </mergeCells>
  <phoneticPr fontId="9" type="noConversion"/>
  <pageMargins left="0.59055118110236227" right="0.39370078740157483" top="0.27559055118110237" bottom="0.23622047244094491" header="0.15748031496062992" footer="0.15748031496062992"/>
  <pageSetup paperSize="9" scale="7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59"/>
  <sheetViews>
    <sheetView tabSelected="1" zoomScale="75" zoomScaleNormal="75" workbookViewId="0">
      <selection activeCell="K29" sqref="J29:K29"/>
    </sheetView>
  </sheetViews>
  <sheetFormatPr defaultRowHeight="15.75"/>
  <cols>
    <col min="1" max="1" width="6.75" style="1" customWidth="1"/>
    <col min="2" max="2" width="56.625" style="4" customWidth="1"/>
    <col min="3" max="3" width="17.375" style="1" customWidth="1"/>
    <col min="4" max="4" width="16.875" style="1" customWidth="1"/>
    <col min="5" max="5" width="13.875" style="4" customWidth="1"/>
    <col min="6" max="6" width="12.5" style="4" customWidth="1"/>
    <col min="7" max="7" width="12.375" style="4" customWidth="1"/>
    <col min="8" max="8" width="12.875" style="4" customWidth="1"/>
    <col min="9" max="9" width="12.125" style="4" customWidth="1"/>
    <col min="10" max="10" width="12.625" style="4" customWidth="1"/>
    <col min="11" max="11" width="13.75" style="4" customWidth="1"/>
    <col min="12" max="16384" width="9" style="4"/>
  </cols>
  <sheetData>
    <row r="1" spans="1:14">
      <c r="A1" s="185" t="s">
        <v>62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4" ht="18.75" customHeight="1">
      <c r="A2" s="46"/>
      <c r="B2" s="2"/>
      <c r="C2" s="2"/>
      <c r="D2" s="2"/>
      <c r="E2" s="2"/>
      <c r="F2" s="176" t="s">
        <v>209</v>
      </c>
      <c r="G2" s="176"/>
      <c r="H2" s="176"/>
      <c r="I2" s="176"/>
      <c r="J2" s="176"/>
      <c r="K2" s="176"/>
    </row>
    <row r="3" spans="1:14" ht="24" customHeight="1">
      <c r="A3" s="36"/>
      <c r="B3" s="38"/>
      <c r="C3" s="38"/>
      <c r="D3" s="38"/>
      <c r="E3" s="38"/>
      <c r="F3" s="78"/>
      <c r="G3" s="78"/>
      <c r="H3" s="78"/>
      <c r="I3" s="78"/>
      <c r="J3" s="78"/>
      <c r="K3" s="78"/>
    </row>
    <row r="4" spans="1:14" ht="22.5" customHeight="1">
      <c r="A4" s="36"/>
      <c r="B4" s="38"/>
      <c r="C4" s="38"/>
      <c r="D4" s="38"/>
      <c r="E4" s="38"/>
      <c r="F4" s="78"/>
      <c r="G4" s="78"/>
      <c r="H4" s="78"/>
      <c r="I4" s="78"/>
      <c r="J4" s="78"/>
      <c r="K4" s="78"/>
    </row>
    <row r="5" spans="1:14" s="3" customFormat="1" ht="34.5" customHeight="1">
      <c r="A5" s="186" t="s">
        <v>210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</row>
    <row r="6" spans="1:14" s="12" customFormat="1" ht="32.25" customHeight="1">
      <c r="A6" s="187" t="s">
        <v>178</v>
      </c>
      <c r="B6" s="187"/>
      <c r="C6" s="187"/>
      <c r="D6" s="187"/>
      <c r="E6" s="187"/>
      <c r="F6" s="187"/>
      <c r="G6" s="187"/>
      <c r="H6" s="187"/>
      <c r="I6" s="187"/>
      <c r="J6" s="187"/>
      <c r="K6" s="38"/>
      <c r="L6" s="2"/>
      <c r="M6" s="2"/>
      <c r="N6" s="2"/>
    </row>
    <row r="7" spans="1:14" s="12" customFormat="1" ht="18" customHeight="1">
      <c r="A7" s="37"/>
      <c r="B7" s="178"/>
      <c r="C7" s="178"/>
      <c r="D7" s="178"/>
      <c r="E7" s="178"/>
      <c r="F7" s="178"/>
      <c r="G7" s="178"/>
      <c r="H7" s="178"/>
      <c r="I7" s="178"/>
      <c r="J7" s="38"/>
      <c r="K7" s="38"/>
      <c r="L7" s="2"/>
      <c r="M7" s="2"/>
      <c r="N7" s="2"/>
    </row>
    <row r="8" spans="1:14" s="3" customFormat="1" ht="18.75">
      <c r="A8" s="39"/>
      <c r="B8" s="40"/>
      <c r="C8" s="39"/>
      <c r="D8" s="39"/>
      <c r="E8" s="40"/>
      <c r="F8" s="40"/>
      <c r="G8" s="40"/>
      <c r="H8" s="40"/>
      <c r="I8" s="40"/>
      <c r="J8" s="40"/>
      <c r="K8" s="40"/>
    </row>
    <row r="9" spans="1:14" s="3" customFormat="1" ht="35.25" customHeight="1">
      <c r="A9" s="229" t="s">
        <v>64</v>
      </c>
      <c r="B9" s="184" t="s">
        <v>63</v>
      </c>
      <c r="C9" s="184" t="s">
        <v>65</v>
      </c>
      <c r="D9" s="184" t="s">
        <v>111</v>
      </c>
      <c r="E9" s="184" t="s">
        <v>154</v>
      </c>
      <c r="F9" s="184" t="s">
        <v>155</v>
      </c>
      <c r="G9" s="184"/>
      <c r="H9" s="184"/>
      <c r="I9" s="184"/>
      <c r="J9" s="184"/>
      <c r="K9" s="184" t="s">
        <v>114</v>
      </c>
    </row>
    <row r="10" spans="1:14" s="3" customFormat="1" ht="36.75" customHeight="1">
      <c r="A10" s="229"/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spans="1:14" s="3" customFormat="1" ht="53.25" customHeight="1">
      <c r="A11" s="229"/>
      <c r="B11" s="184"/>
      <c r="C11" s="184"/>
      <c r="D11" s="184"/>
      <c r="E11" s="184"/>
      <c r="F11" s="42" t="s">
        <v>72</v>
      </c>
      <c r="G11" s="42" t="s">
        <v>92</v>
      </c>
      <c r="H11" s="42" t="s">
        <v>93</v>
      </c>
      <c r="I11" s="42" t="s">
        <v>94</v>
      </c>
      <c r="J11" s="42" t="s">
        <v>95</v>
      </c>
      <c r="K11" s="184"/>
    </row>
    <row r="12" spans="1:14" s="3" customFormat="1" ht="21.75" customHeight="1">
      <c r="A12" s="79">
        <v>1</v>
      </c>
      <c r="B12" s="42">
        <v>2</v>
      </c>
      <c r="C12" s="42">
        <v>3</v>
      </c>
      <c r="D12" s="42">
        <v>4</v>
      </c>
      <c r="E12" s="42">
        <v>5</v>
      </c>
      <c r="F12" s="42">
        <v>6</v>
      </c>
      <c r="G12" s="42">
        <v>7</v>
      </c>
      <c r="H12" s="42">
        <v>8</v>
      </c>
      <c r="I12" s="42">
        <v>9</v>
      </c>
      <c r="J12" s="42">
        <v>10</v>
      </c>
      <c r="K12" s="42">
        <v>11</v>
      </c>
    </row>
    <row r="13" spans="1:14" s="3" customFormat="1" ht="57" customHeight="1">
      <c r="A13" s="79"/>
      <c r="B13" s="227" t="s">
        <v>153</v>
      </c>
      <c r="C13" s="227"/>
      <c r="D13" s="227"/>
      <c r="E13" s="227"/>
      <c r="F13" s="227"/>
      <c r="G13" s="227"/>
      <c r="H13" s="227"/>
      <c r="I13" s="227"/>
      <c r="J13" s="227"/>
      <c r="K13" s="227"/>
    </row>
    <row r="14" spans="1:14" s="3" customFormat="1" ht="112.5" customHeight="1">
      <c r="A14" s="44" t="s">
        <v>68</v>
      </c>
      <c r="B14" s="80" t="s">
        <v>0</v>
      </c>
      <c r="C14" s="81" t="s">
        <v>100</v>
      </c>
      <c r="D14" s="42"/>
      <c r="E14" s="82">
        <f t="shared" ref="E14:E27" si="0">SUM(F14:J14)</f>
        <v>10734</v>
      </c>
      <c r="F14" s="82">
        <v>3765</v>
      </c>
      <c r="G14" s="82">
        <v>2529</v>
      </c>
      <c r="H14" s="82">
        <v>1480</v>
      </c>
      <c r="I14" s="82">
        <v>1480</v>
      </c>
      <c r="J14" s="82">
        <v>1480</v>
      </c>
      <c r="K14" s="44" t="s">
        <v>141</v>
      </c>
    </row>
    <row r="15" spans="1:14" s="3" customFormat="1" ht="83.25" customHeight="1">
      <c r="A15" s="83" t="s">
        <v>211</v>
      </c>
      <c r="B15" s="84" t="s">
        <v>8</v>
      </c>
      <c r="C15" s="81" t="s">
        <v>100</v>
      </c>
      <c r="D15" s="42"/>
      <c r="E15" s="82">
        <f t="shared" si="0"/>
        <v>47090</v>
      </c>
      <c r="F15" s="82">
        <v>9418</v>
      </c>
      <c r="G15" s="82">
        <v>9418</v>
      </c>
      <c r="H15" s="82">
        <v>9418</v>
      </c>
      <c r="I15" s="82">
        <v>9418</v>
      </c>
      <c r="J15" s="82">
        <v>9418</v>
      </c>
      <c r="K15" s="44" t="s">
        <v>141</v>
      </c>
    </row>
    <row r="16" spans="1:14" s="3" customFormat="1" ht="201" customHeight="1">
      <c r="A16" s="83" t="s">
        <v>156</v>
      </c>
      <c r="B16" s="85" t="s">
        <v>212</v>
      </c>
      <c r="C16" s="81" t="s">
        <v>100</v>
      </c>
      <c r="D16" s="42"/>
      <c r="E16" s="82">
        <f t="shared" si="0"/>
        <v>4920290</v>
      </c>
      <c r="F16" s="82">
        <v>984058</v>
      </c>
      <c r="G16" s="82">
        <v>984058</v>
      </c>
      <c r="H16" s="82">
        <v>984058</v>
      </c>
      <c r="I16" s="82">
        <v>984058</v>
      </c>
      <c r="J16" s="82">
        <v>984058</v>
      </c>
      <c r="K16" s="44" t="s">
        <v>141</v>
      </c>
    </row>
    <row r="17" spans="1:11" s="3" customFormat="1" ht="72.75" customHeight="1">
      <c r="A17" s="83" t="s">
        <v>157</v>
      </c>
      <c r="B17" s="84" t="s">
        <v>213</v>
      </c>
      <c r="C17" s="81" t="s">
        <v>100</v>
      </c>
      <c r="D17" s="42"/>
      <c r="E17" s="82">
        <f t="shared" si="0"/>
        <v>3586650</v>
      </c>
      <c r="F17" s="82">
        <v>717330</v>
      </c>
      <c r="G17" s="82">
        <v>717330</v>
      </c>
      <c r="H17" s="82">
        <v>717330</v>
      </c>
      <c r="I17" s="82">
        <v>717330</v>
      </c>
      <c r="J17" s="82">
        <v>717330</v>
      </c>
      <c r="K17" s="44" t="s">
        <v>141</v>
      </c>
    </row>
    <row r="18" spans="1:11" s="3" customFormat="1" ht="81.75" customHeight="1">
      <c r="A18" s="83" t="s">
        <v>158</v>
      </c>
      <c r="B18" s="86" t="s">
        <v>214</v>
      </c>
      <c r="C18" s="81" t="s">
        <v>100</v>
      </c>
      <c r="D18" s="42"/>
      <c r="E18" s="82">
        <f t="shared" si="0"/>
        <v>1176955</v>
      </c>
      <c r="F18" s="82">
        <v>235391</v>
      </c>
      <c r="G18" s="82">
        <v>235391</v>
      </c>
      <c r="H18" s="82">
        <v>235391</v>
      </c>
      <c r="I18" s="82">
        <v>235391</v>
      </c>
      <c r="J18" s="82">
        <v>235391</v>
      </c>
      <c r="K18" s="44" t="s">
        <v>141</v>
      </c>
    </row>
    <row r="19" spans="1:11" s="3" customFormat="1" ht="91.5" customHeight="1">
      <c r="A19" s="83" t="s">
        <v>159</v>
      </c>
      <c r="B19" s="86" t="s">
        <v>215</v>
      </c>
      <c r="C19" s="81" t="s">
        <v>100</v>
      </c>
      <c r="D19" s="42"/>
      <c r="E19" s="82">
        <f t="shared" si="0"/>
        <v>153595</v>
      </c>
      <c r="F19" s="82">
        <v>30719</v>
      </c>
      <c r="G19" s="82">
        <v>30719</v>
      </c>
      <c r="H19" s="82">
        <v>30719</v>
      </c>
      <c r="I19" s="82">
        <v>30719</v>
      </c>
      <c r="J19" s="82">
        <v>30719</v>
      </c>
      <c r="K19" s="44" t="s">
        <v>141</v>
      </c>
    </row>
    <row r="20" spans="1:11" s="3" customFormat="1" ht="115.5" customHeight="1">
      <c r="A20" s="83" t="s">
        <v>160</v>
      </c>
      <c r="B20" s="86" t="s">
        <v>7</v>
      </c>
      <c r="C20" s="81" t="s">
        <v>100</v>
      </c>
      <c r="D20" s="42"/>
      <c r="E20" s="82">
        <f t="shared" si="0"/>
        <v>3090</v>
      </c>
      <c r="F20" s="82">
        <v>618</v>
      </c>
      <c r="G20" s="82">
        <v>618</v>
      </c>
      <c r="H20" s="82">
        <v>618</v>
      </c>
      <c r="I20" s="82">
        <v>618</v>
      </c>
      <c r="J20" s="82">
        <v>618</v>
      </c>
      <c r="K20" s="44" t="s">
        <v>141</v>
      </c>
    </row>
    <row r="21" spans="1:11" s="3" customFormat="1" ht="102.75" customHeight="1">
      <c r="A21" s="83" t="s">
        <v>161</v>
      </c>
      <c r="B21" s="86" t="s">
        <v>167</v>
      </c>
      <c r="C21" s="81" t="s">
        <v>98</v>
      </c>
      <c r="D21" s="42"/>
      <c r="E21" s="82">
        <f t="shared" si="0"/>
        <v>901929</v>
      </c>
      <c r="F21" s="82">
        <v>180385.8</v>
      </c>
      <c r="G21" s="82">
        <v>180385.8</v>
      </c>
      <c r="H21" s="82">
        <v>180385.8</v>
      </c>
      <c r="I21" s="82">
        <v>180385.8</v>
      </c>
      <c r="J21" s="82">
        <v>180385.8</v>
      </c>
      <c r="K21" s="44" t="s">
        <v>141</v>
      </c>
    </row>
    <row r="22" spans="1:11" s="3" customFormat="1" ht="114.75" customHeight="1">
      <c r="A22" s="83" t="s">
        <v>162</v>
      </c>
      <c r="B22" s="86" t="s">
        <v>1</v>
      </c>
      <c r="C22" s="81" t="s">
        <v>100</v>
      </c>
      <c r="D22" s="42"/>
      <c r="E22" s="82">
        <f t="shared" si="0"/>
        <v>177655</v>
      </c>
      <c r="F22" s="82">
        <v>35531</v>
      </c>
      <c r="G22" s="82">
        <v>35531</v>
      </c>
      <c r="H22" s="82">
        <v>35531</v>
      </c>
      <c r="I22" s="82">
        <v>35531</v>
      </c>
      <c r="J22" s="82">
        <v>35531</v>
      </c>
      <c r="K22" s="44" t="s">
        <v>141</v>
      </c>
    </row>
    <row r="23" spans="1:11" s="3" customFormat="1" ht="98.25" customHeight="1">
      <c r="A23" s="83" t="s">
        <v>163</v>
      </c>
      <c r="B23" s="86" t="s">
        <v>2</v>
      </c>
      <c r="C23" s="81" t="s">
        <v>100</v>
      </c>
      <c r="D23" s="42"/>
      <c r="E23" s="82">
        <f t="shared" si="0"/>
        <v>4030</v>
      </c>
      <c r="F23" s="82">
        <v>806</v>
      </c>
      <c r="G23" s="82">
        <v>806</v>
      </c>
      <c r="H23" s="82">
        <v>806</v>
      </c>
      <c r="I23" s="82">
        <v>806</v>
      </c>
      <c r="J23" s="82">
        <v>806</v>
      </c>
      <c r="K23" s="44" t="s">
        <v>141</v>
      </c>
    </row>
    <row r="24" spans="1:11" s="3" customFormat="1" ht="125.25" customHeight="1">
      <c r="A24" s="228" t="s">
        <v>164</v>
      </c>
      <c r="B24" s="230" t="s">
        <v>216</v>
      </c>
      <c r="C24" s="81" t="s">
        <v>98</v>
      </c>
      <c r="D24" s="42"/>
      <c r="E24" s="82">
        <f t="shared" si="0"/>
        <v>37075</v>
      </c>
      <c r="F24" s="82">
        <v>7415</v>
      </c>
      <c r="G24" s="82">
        <v>7415</v>
      </c>
      <c r="H24" s="82">
        <v>7415</v>
      </c>
      <c r="I24" s="82">
        <v>7415</v>
      </c>
      <c r="J24" s="82">
        <v>7415</v>
      </c>
      <c r="K24" s="179" t="s">
        <v>141</v>
      </c>
    </row>
    <row r="25" spans="1:11" s="3" customFormat="1" ht="96" customHeight="1">
      <c r="A25" s="224"/>
      <c r="B25" s="226"/>
      <c r="C25" s="81" t="s">
        <v>100</v>
      </c>
      <c r="D25" s="42"/>
      <c r="E25" s="82">
        <f t="shared" si="0"/>
        <v>37075</v>
      </c>
      <c r="F25" s="82">
        <v>7415</v>
      </c>
      <c r="G25" s="82">
        <v>7415</v>
      </c>
      <c r="H25" s="82">
        <v>7415</v>
      </c>
      <c r="I25" s="82">
        <v>7415</v>
      </c>
      <c r="J25" s="82">
        <v>7415</v>
      </c>
      <c r="K25" s="224"/>
    </row>
    <row r="26" spans="1:11" s="3" customFormat="1" ht="91.5" customHeight="1">
      <c r="A26" s="88" t="s">
        <v>165</v>
      </c>
      <c r="B26" s="102" t="s">
        <v>3</v>
      </c>
      <c r="C26" s="81" t="s">
        <v>98</v>
      </c>
      <c r="D26" s="42"/>
      <c r="E26" s="82">
        <f t="shared" si="0"/>
        <v>61500</v>
      </c>
      <c r="F26" s="82">
        <v>12300</v>
      </c>
      <c r="G26" s="82">
        <v>12300</v>
      </c>
      <c r="H26" s="82">
        <v>12300</v>
      </c>
      <c r="I26" s="82">
        <v>12300</v>
      </c>
      <c r="J26" s="82">
        <v>12300</v>
      </c>
      <c r="K26" s="42" t="s">
        <v>141</v>
      </c>
    </row>
    <row r="27" spans="1:11" s="3" customFormat="1" ht="94.5" customHeight="1">
      <c r="A27" s="88" t="s">
        <v>166</v>
      </c>
      <c r="B27" s="61" t="s">
        <v>4</v>
      </c>
      <c r="C27" s="52" t="s">
        <v>98</v>
      </c>
      <c r="D27" s="42"/>
      <c r="E27" s="82">
        <f t="shared" si="0"/>
        <v>103146</v>
      </c>
      <c r="F27" s="82">
        <v>20629.2</v>
      </c>
      <c r="G27" s="82">
        <v>20629.2</v>
      </c>
      <c r="H27" s="82">
        <v>20629.2</v>
      </c>
      <c r="I27" s="82">
        <v>20629.2</v>
      </c>
      <c r="J27" s="82">
        <v>20629.2</v>
      </c>
      <c r="K27" s="42" t="s">
        <v>141</v>
      </c>
    </row>
    <row r="28" spans="1:11" s="3" customFormat="1" ht="99.75" customHeight="1">
      <c r="A28" s="223" t="s">
        <v>237</v>
      </c>
      <c r="B28" s="225" t="s">
        <v>5</v>
      </c>
      <c r="C28" s="81" t="s">
        <v>98</v>
      </c>
      <c r="D28" s="42"/>
      <c r="E28" s="82">
        <f>SUM(F28:J28)</f>
        <v>500</v>
      </c>
      <c r="F28" s="82">
        <v>100</v>
      </c>
      <c r="G28" s="82">
        <v>100</v>
      </c>
      <c r="H28" s="82">
        <v>100</v>
      </c>
      <c r="I28" s="82">
        <v>100</v>
      </c>
      <c r="J28" s="82">
        <v>100</v>
      </c>
      <c r="K28" s="132" t="s">
        <v>141</v>
      </c>
    </row>
    <row r="29" spans="1:11" s="3" customFormat="1" ht="78.75" customHeight="1">
      <c r="A29" s="224"/>
      <c r="B29" s="226"/>
      <c r="C29" s="81" t="s">
        <v>100</v>
      </c>
      <c r="D29" s="131"/>
      <c r="E29" s="82">
        <f>SUM(F29:J29)</f>
        <v>0</v>
      </c>
      <c r="F29" s="82">
        <v>0</v>
      </c>
      <c r="G29" s="82">
        <v>0</v>
      </c>
      <c r="H29" s="82">
        <v>0</v>
      </c>
      <c r="I29" s="82">
        <v>0</v>
      </c>
      <c r="J29" s="82">
        <v>0</v>
      </c>
      <c r="K29" s="131" t="s">
        <v>141</v>
      </c>
    </row>
    <row r="30" spans="1:11" s="3" customFormat="1" ht="102.75" customHeight="1">
      <c r="A30" s="223" t="s">
        <v>238</v>
      </c>
      <c r="B30" s="225" t="s">
        <v>6</v>
      </c>
      <c r="C30" s="81" t="s">
        <v>98</v>
      </c>
      <c r="D30" s="95"/>
      <c r="E30" s="82">
        <f>SUM(F30:J30)</f>
        <v>500</v>
      </c>
      <c r="F30" s="82">
        <v>100</v>
      </c>
      <c r="G30" s="82">
        <v>100</v>
      </c>
      <c r="H30" s="82">
        <v>100</v>
      </c>
      <c r="I30" s="82">
        <v>100</v>
      </c>
      <c r="J30" s="82">
        <v>100</v>
      </c>
      <c r="K30" s="179" t="s">
        <v>141</v>
      </c>
    </row>
    <row r="31" spans="1:11" s="3" customFormat="1" ht="93.75" customHeight="1">
      <c r="A31" s="224"/>
      <c r="B31" s="226"/>
      <c r="C31" s="81" t="s">
        <v>100</v>
      </c>
      <c r="D31" s="95"/>
      <c r="E31" s="82">
        <f>SUM(F31:J31)</f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183"/>
    </row>
    <row r="32" spans="1:11" s="13" customFormat="1" ht="48" customHeight="1">
      <c r="A32" s="89"/>
      <c r="B32" s="222" t="s">
        <v>70</v>
      </c>
      <c r="C32" s="222"/>
      <c r="D32" s="90"/>
      <c r="E32" s="91">
        <f t="shared" ref="E32:J32" si="1">SUM(E14:E31)-E17-E18-E19-E20</f>
        <v>6301524</v>
      </c>
      <c r="F32" s="91">
        <f t="shared" si="1"/>
        <v>1261923</v>
      </c>
      <c r="G32" s="91">
        <f t="shared" si="1"/>
        <v>1260687</v>
      </c>
      <c r="H32" s="91">
        <f t="shared" si="1"/>
        <v>1259638</v>
      </c>
      <c r="I32" s="91">
        <f t="shared" si="1"/>
        <v>1259638</v>
      </c>
      <c r="J32" s="91">
        <f t="shared" si="1"/>
        <v>1259638</v>
      </c>
      <c r="K32" s="90"/>
    </row>
    <row r="33" spans="1:11" s="13" customFormat="1" ht="53.25" customHeight="1">
      <c r="A33" s="89"/>
      <c r="B33" s="92" t="s">
        <v>100</v>
      </c>
      <c r="C33" s="93"/>
      <c r="D33" s="90"/>
      <c r="E33" s="82">
        <f t="shared" ref="E33:J33" si="2">E14+E15+E16+E22+E23+E25+E29+E31</f>
        <v>5196874</v>
      </c>
      <c r="F33" s="82">
        <f t="shared" si="2"/>
        <v>1040993</v>
      </c>
      <c r="G33" s="82">
        <f t="shared" si="2"/>
        <v>1039757</v>
      </c>
      <c r="H33" s="82">
        <f t="shared" si="2"/>
        <v>1038708</v>
      </c>
      <c r="I33" s="82">
        <f t="shared" si="2"/>
        <v>1038708</v>
      </c>
      <c r="J33" s="82">
        <f t="shared" si="2"/>
        <v>1038708</v>
      </c>
      <c r="K33" s="90"/>
    </row>
    <row r="34" spans="1:11" s="13" customFormat="1" ht="59.25" customHeight="1">
      <c r="A34" s="89"/>
      <c r="B34" s="92" t="s">
        <v>115</v>
      </c>
      <c r="C34" s="92"/>
      <c r="D34" s="90"/>
      <c r="E34" s="82">
        <f t="shared" ref="E34:J34" si="3">E21+E26+E27+E28+E30+E24</f>
        <v>1104650</v>
      </c>
      <c r="F34" s="82">
        <f t="shared" si="3"/>
        <v>220930</v>
      </c>
      <c r="G34" s="82">
        <f t="shared" si="3"/>
        <v>220930</v>
      </c>
      <c r="H34" s="82">
        <f t="shared" si="3"/>
        <v>220930</v>
      </c>
      <c r="I34" s="82">
        <f t="shared" si="3"/>
        <v>220930</v>
      </c>
      <c r="J34" s="82">
        <f t="shared" si="3"/>
        <v>220930</v>
      </c>
      <c r="K34" s="90"/>
    </row>
    <row r="35" spans="1:11" s="15" customFormat="1" ht="68.25" customHeight="1">
      <c r="A35" s="94"/>
      <c r="B35" s="195" t="s">
        <v>239</v>
      </c>
      <c r="C35" s="196"/>
      <c r="D35" s="196"/>
      <c r="E35" s="196"/>
      <c r="F35" s="196"/>
      <c r="G35" s="196"/>
      <c r="H35" s="196"/>
      <c r="I35" s="196"/>
      <c r="J35" s="196"/>
      <c r="K35" s="197"/>
    </row>
    <row r="36" spans="1:11" s="15" customFormat="1" ht="102" customHeight="1">
      <c r="A36" s="223" t="s">
        <v>69</v>
      </c>
      <c r="B36" s="191" t="s">
        <v>252</v>
      </c>
      <c r="C36" s="81" t="s">
        <v>98</v>
      </c>
      <c r="D36" s="42"/>
      <c r="E36" s="82">
        <f t="shared" ref="E36:E41" si="4">SUM(F36:J36)</f>
        <v>2716</v>
      </c>
      <c r="F36" s="82">
        <v>543.20000000000005</v>
      </c>
      <c r="G36" s="82">
        <v>543.20000000000005</v>
      </c>
      <c r="H36" s="82">
        <v>543.20000000000005</v>
      </c>
      <c r="I36" s="82">
        <v>543.20000000000005</v>
      </c>
      <c r="J36" s="82">
        <v>543.20000000000005</v>
      </c>
      <c r="K36" s="179" t="s">
        <v>141</v>
      </c>
    </row>
    <row r="37" spans="1:11" s="15" customFormat="1" ht="78" customHeight="1">
      <c r="A37" s="224"/>
      <c r="B37" s="192"/>
      <c r="C37" s="81" t="s">
        <v>100</v>
      </c>
      <c r="D37" s="42"/>
      <c r="E37" s="82">
        <f t="shared" si="4"/>
        <v>3150</v>
      </c>
      <c r="F37" s="82">
        <v>630</v>
      </c>
      <c r="G37" s="82">
        <v>630</v>
      </c>
      <c r="H37" s="82">
        <v>630</v>
      </c>
      <c r="I37" s="82">
        <v>630</v>
      </c>
      <c r="J37" s="82">
        <v>630</v>
      </c>
      <c r="K37" s="224"/>
    </row>
    <row r="38" spans="1:11" s="15" customFormat="1" ht="99.75" customHeight="1">
      <c r="A38" s="223" t="s">
        <v>84</v>
      </c>
      <c r="B38" s="225" t="s">
        <v>251</v>
      </c>
      <c r="C38" s="81" t="s">
        <v>98</v>
      </c>
      <c r="D38" s="95"/>
      <c r="E38" s="82">
        <f t="shared" si="4"/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179" t="s">
        <v>141</v>
      </c>
    </row>
    <row r="39" spans="1:11" s="15" customFormat="1" ht="99" customHeight="1">
      <c r="A39" s="224"/>
      <c r="B39" s="226"/>
      <c r="C39" s="81" t="s">
        <v>100</v>
      </c>
      <c r="D39" s="95"/>
      <c r="E39" s="82">
        <f t="shared" si="4"/>
        <v>0</v>
      </c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224"/>
    </row>
    <row r="40" spans="1:11" s="15" customFormat="1" ht="112.5">
      <c r="A40" s="228" t="s">
        <v>144</v>
      </c>
      <c r="B40" s="230" t="s">
        <v>250</v>
      </c>
      <c r="C40" s="81" t="s">
        <v>98</v>
      </c>
      <c r="D40" s="42"/>
      <c r="E40" s="82">
        <f t="shared" si="4"/>
        <v>20000</v>
      </c>
      <c r="F40" s="82">
        <v>4000</v>
      </c>
      <c r="G40" s="82">
        <v>4000</v>
      </c>
      <c r="H40" s="82">
        <v>4000</v>
      </c>
      <c r="I40" s="82">
        <v>4000</v>
      </c>
      <c r="J40" s="82">
        <v>4000</v>
      </c>
      <c r="K40" s="179" t="s">
        <v>141</v>
      </c>
    </row>
    <row r="41" spans="1:11" s="15" customFormat="1" ht="89.25" customHeight="1">
      <c r="A41" s="224"/>
      <c r="B41" s="226"/>
      <c r="C41" s="81" t="s">
        <v>100</v>
      </c>
      <c r="D41" s="42"/>
      <c r="E41" s="82">
        <f t="shared" si="4"/>
        <v>0</v>
      </c>
      <c r="F41" s="82">
        <v>0</v>
      </c>
      <c r="G41" s="82">
        <v>0</v>
      </c>
      <c r="H41" s="82">
        <v>0</v>
      </c>
      <c r="I41" s="82">
        <v>0</v>
      </c>
      <c r="J41" s="82">
        <v>0</v>
      </c>
      <c r="K41" s="224"/>
    </row>
    <row r="42" spans="1:11" s="15" customFormat="1" ht="35.25" customHeight="1">
      <c r="A42" s="89"/>
      <c r="B42" s="222" t="s">
        <v>71</v>
      </c>
      <c r="C42" s="222"/>
      <c r="D42" s="90"/>
      <c r="E42" s="91">
        <f t="shared" ref="E42:J42" si="5">SUM(E36:E41)</f>
        <v>25866</v>
      </c>
      <c r="F42" s="91">
        <f t="shared" si="5"/>
        <v>5173.2</v>
      </c>
      <c r="G42" s="91">
        <f t="shared" si="5"/>
        <v>5173.2</v>
      </c>
      <c r="H42" s="91">
        <f t="shared" si="5"/>
        <v>5173.2</v>
      </c>
      <c r="I42" s="91">
        <f t="shared" si="5"/>
        <v>5173.2</v>
      </c>
      <c r="J42" s="91">
        <f t="shared" si="5"/>
        <v>5173.2</v>
      </c>
      <c r="K42" s="90"/>
    </row>
    <row r="43" spans="1:11" s="15" customFormat="1" ht="33" customHeight="1">
      <c r="A43" s="89"/>
      <c r="B43" s="92" t="s">
        <v>100</v>
      </c>
      <c r="C43" s="93"/>
      <c r="D43" s="90"/>
      <c r="E43" s="82">
        <f t="shared" ref="E43:J43" si="6">E37+E39+E41</f>
        <v>3150</v>
      </c>
      <c r="F43" s="82">
        <f t="shared" si="6"/>
        <v>630</v>
      </c>
      <c r="G43" s="82">
        <f t="shared" si="6"/>
        <v>630</v>
      </c>
      <c r="H43" s="82">
        <f t="shared" si="6"/>
        <v>630</v>
      </c>
      <c r="I43" s="82">
        <f t="shared" si="6"/>
        <v>630</v>
      </c>
      <c r="J43" s="82">
        <f t="shared" si="6"/>
        <v>630</v>
      </c>
      <c r="K43" s="90"/>
    </row>
    <row r="44" spans="1:11" s="15" customFormat="1" ht="39" customHeight="1">
      <c r="A44" s="89"/>
      <c r="B44" s="92" t="s">
        <v>115</v>
      </c>
      <c r="C44" s="92"/>
      <c r="D44" s="90"/>
      <c r="E44" s="82">
        <f t="shared" ref="E44:J44" si="7">E36+E38+E40</f>
        <v>22716</v>
      </c>
      <c r="F44" s="82">
        <f t="shared" si="7"/>
        <v>4543.2</v>
      </c>
      <c r="G44" s="82">
        <f t="shared" si="7"/>
        <v>4543.2</v>
      </c>
      <c r="H44" s="82">
        <f t="shared" si="7"/>
        <v>4543.2</v>
      </c>
      <c r="I44" s="82">
        <f t="shared" si="7"/>
        <v>4543.2</v>
      </c>
      <c r="J44" s="82">
        <f t="shared" si="7"/>
        <v>4543.2</v>
      </c>
      <c r="K44" s="90"/>
    </row>
    <row r="45" spans="1:11" s="15" customFormat="1" ht="26.45" customHeight="1">
      <c r="A45" s="94"/>
      <c r="B45" s="97" t="s">
        <v>217</v>
      </c>
      <c r="C45" s="98"/>
      <c r="D45" s="99"/>
      <c r="E45" s="100">
        <f t="shared" ref="E45:J47" si="8">E32+E42</f>
        <v>6327390</v>
      </c>
      <c r="F45" s="100">
        <f t="shared" si="8"/>
        <v>1267096.2</v>
      </c>
      <c r="G45" s="100">
        <f t="shared" si="8"/>
        <v>1265860.2</v>
      </c>
      <c r="H45" s="100">
        <f t="shared" si="8"/>
        <v>1264811.2</v>
      </c>
      <c r="I45" s="100">
        <f t="shared" si="8"/>
        <v>1264811.2</v>
      </c>
      <c r="J45" s="100">
        <f t="shared" si="8"/>
        <v>1264811.2</v>
      </c>
      <c r="K45" s="101"/>
    </row>
    <row r="46" spans="1:11" s="13" customFormat="1" ht="26.45" customHeight="1">
      <c r="A46" s="90"/>
      <c r="B46" s="92" t="s">
        <v>100</v>
      </c>
      <c r="C46" s="93"/>
      <c r="D46" s="90"/>
      <c r="E46" s="96">
        <f t="shared" si="8"/>
        <v>5200024</v>
      </c>
      <c r="F46" s="96">
        <f t="shared" si="8"/>
        <v>1041623</v>
      </c>
      <c r="G46" s="96">
        <f t="shared" si="8"/>
        <v>1040387</v>
      </c>
      <c r="H46" s="96">
        <f t="shared" si="8"/>
        <v>1039338</v>
      </c>
      <c r="I46" s="96">
        <f t="shared" si="8"/>
        <v>1039338</v>
      </c>
      <c r="J46" s="96">
        <f t="shared" si="8"/>
        <v>1039338</v>
      </c>
      <c r="K46" s="90"/>
    </row>
    <row r="47" spans="1:11" s="13" customFormat="1" ht="43.5" customHeight="1">
      <c r="A47" s="90"/>
      <c r="B47" s="92" t="s">
        <v>115</v>
      </c>
      <c r="C47" s="92"/>
      <c r="D47" s="90"/>
      <c r="E47" s="96">
        <f t="shared" si="8"/>
        <v>1127366</v>
      </c>
      <c r="F47" s="96">
        <f t="shared" si="8"/>
        <v>225473.2</v>
      </c>
      <c r="G47" s="96">
        <f t="shared" si="8"/>
        <v>225473.2</v>
      </c>
      <c r="H47" s="96">
        <f t="shared" si="8"/>
        <v>225473.2</v>
      </c>
      <c r="I47" s="96">
        <f t="shared" si="8"/>
        <v>225473.2</v>
      </c>
      <c r="J47" s="96">
        <f t="shared" si="8"/>
        <v>225473.2</v>
      </c>
      <c r="K47" s="90"/>
    </row>
    <row r="48" spans="1:11" s="15" customFormat="1">
      <c r="A48" s="14"/>
      <c r="C48" s="14"/>
      <c r="D48" s="14"/>
    </row>
    <row r="49" spans="1:4" s="3" customFormat="1">
      <c r="A49" s="5"/>
      <c r="C49" s="5"/>
      <c r="D49" s="5"/>
    </row>
    <row r="50" spans="1:4" s="3" customFormat="1">
      <c r="A50" s="5"/>
      <c r="C50" s="5"/>
      <c r="D50" s="5"/>
    </row>
    <row r="51" spans="1:4" s="3" customFormat="1">
      <c r="A51" s="5"/>
      <c r="C51" s="5"/>
      <c r="D51" s="5"/>
    </row>
    <row r="52" spans="1:4" s="3" customFormat="1">
      <c r="A52" s="5"/>
      <c r="C52" s="5"/>
      <c r="D52" s="5"/>
    </row>
    <row r="53" spans="1:4" s="3" customFormat="1">
      <c r="A53" s="5"/>
      <c r="C53" s="5"/>
      <c r="D53" s="5"/>
    </row>
    <row r="54" spans="1:4" s="3" customFormat="1">
      <c r="A54" s="5"/>
      <c r="C54" s="5"/>
      <c r="D54" s="5"/>
    </row>
    <row r="55" spans="1:4" s="3" customFormat="1">
      <c r="A55" s="5"/>
      <c r="C55" s="5"/>
      <c r="D55" s="5"/>
    </row>
    <row r="56" spans="1:4" s="3" customFormat="1">
      <c r="A56" s="5"/>
      <c r="C56" s="5"/>
      <c r="D56" s="5"/>
    </row>
    <row r="57" spans="1:4" s="3" customFormat="1">
      <c r="A57" s="5"/>
      <c r="C57" s="5"/>
      <c r="D57" s="5"/>
    </row>
    <row r="58" spans="1:4" s="3" customFormat="1">
      <c r="A58" s="5"/>
      <c r="C58" s="5"/>
      <c r="D58" s="5"/>
    </row>
    <row r="59" spans="1:4" s="3" customFormat="1">
      <c r="A59" s="5"/>
      <c r="C59" s="5"/>
      <c r="D59" s="5"/>
    </row>
  </sheetData>
  <mergeCells count="33">
    <mergeCell ref="K40:K41"/>
    <mergeCell ref="K30:K31"/>
    <mergeCell ref="B38:B39"/>
    <mergeCell ref="B28:B29"/>
    <mergeCell ref="B40:B41"/>
    <mergeCell ref="K38:K39"/>
    <mergeCell ref="B35:K35"/>
    <mergeCell ref="K36:K37"/>
    <mergeCell ref="B7:I7"/>
    <mergeCell ref="A36:A37"/>
    <mergeCell ref="B36:B37"/>
    <mergeCell ref="A40:A41"/>
    <mergeCell ref="A38:A39"/>
    <mergeCell ref="B32:C32"/>
    <mergeCell ref="B9:B11"/>
    <mergeCell ref="E9:E11"/>
    <mergeCell ref="C9:C11"/>
    <mergeCell ref="B42:C42"/>
    <mergeCell ref="A1:K1"/>
    <mergeCell ref="F2:K2"/>
    <mergeCell ref="A5:K5"/>
    <mergeCell ref="A6:J6"/>
    <mergeCell ref="A28:A29"/>
    <mergeCell ref="A30:A31"/>
    <mergeCell ref="B30:B31"/>
    <mergeCell ref="B13:K13"/>
    <mergeCell ref="F9:J10"/>
    <mergeCell ref="K9:K11"/>
    <mergeCell ref="D9:D11"/>
    <mergeCell ref="A24:A25"/>
    <mergeCell ref="A9:A11"/>
    <mergeCell ref="K24:K25"/>
    <mergeCell ref="B24:B25"/>
  </mergeCells>
  <phoneticPr fontId="9" type="noConversion"/>
  <pageMargins left="0.39370078740157483" right="0.19685039370078741" top="0.35433070866141736" bottom="0.27559055118110237" header="0.31496062992125984" footer="0.31496062992125984"/>
  <pageSetup paperSize="9" scale="70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7"/>
  <sheetViews>
    <sheetView topLeftCell="A16" zoomScale="80" zoomScaleNormal="80" workbookViewId="0">
      <selection activeCell="A25" sqref="A25"/>
    </sheetView>
  </sheetViews>
  <sheetFormatPr defaultRowHeight="15.75"/>
  <cols>
    <col min="1" max="1" width="30.125" style="12" customWidth="1"/>
    <col min="2" max="2" width="20.125" style="12" customWidth="1"/>
    <col min="3" max="4" width="12" style="12" customWidth="1"/>
    <col min="5" max="5" width="12.75" style="12" customWidth="1"/>
    <col min="6" max="6" width="12" style="12" customWidth="1"/>
    <col min="7" max="7" width="12.375" style="12" customWidth="1"/>
    <col min="8" max="16384" width="9" style="12"/>
  </cols>
  <sheetData>
    <row r="1" spans="1:12" ht="15.75" customHeight="1">
      <c r="A1" s="10"/>
      <c r="E1" s="136" t="s">
        <v>24</v>
      </c>
      <c r="F1" s="136"/>
      <c r="G1" s="136"/>
    </row>
    <row r="2" spans="1:12" ht="66.75" customHeight="1">
      <c r="A2" s="10"/>
      <c r="E2" s="176" t="s">
        <v>25</v>
      </c>
      <c r="F2" s="177"/>
      <c r="G2" s="177"/>
    </row>
    <row r="3" spans="1:12" ht="18.75" customHeight="1">
      <c r="A3" s="137" t="s">
        <v>220</v>
      </c>
      <c r="B3" s="137"/>
      <c r="C3" s="137"/>
      <c r="D3" s="137"/>
      <c r="E3" s="137"/>
      <c r="F3" s="137"/>
      <c r="G3" s="137"/>
    </row>
    <row r="4" spans="1:12" ht="24" customHeight="1">
      <c r="A4" s="135" t="s">
        <v>221</v>
      </c>
      <c r="B4" s="135"/>
      <c r="C4" s="135"/>
      <c r="D4" s="135"/>
      <c r="E4" s="135"/>
      <c r="F4" s="135"/>
      <c r="G4" s="135"/>
      <c r="H4" s="2"/>
      <c r="I4" s="2"/>
      <c r="J4" s="2"/>
      <c r="K4" s="2"/>
      <c r="L4" s="2"/>
    </row>
    <row r="5" spans="1:12" ht="12" customHeight="1">
      <c r="A5" s="135"/>
      <c r="B5" s="135"/>
      <c r="C5" s="135"/>
      <c r="D5" s="135"/>
      <c r="E5" s="135"/>
      <c r="F5" s="135"/>
      <c r="G5" s="135"/>
      <c r="H5" s="2"/>
      <c r="I5" s="2"/>
      <c r="J5" s="2"/>
      <c r="K5" s="2"/>
      <c r="L5" s="2"/>
    </row>
    <row r="6" spans="1:12" ht="16.5" customHeight="1">
      <c r="A6" s="139" t="s">
        <v>240</v>
      </c>
      <c r="B6" s="139"/>
      <c r="C6" s="139"/>
      <c r="D6" s="139"/>
      <c r="E6" s="139"/>
      <c r="F6" s="139"/>
      <c r="G6" s="139"/>
    </row>
    <row r="7" spans="1:12" ht="19.5" thickBot="1">
      <c r="A7" s="20"/>
      <c r="B7" s="18"/>
      <c r="C7" s="18"/>
      <c r="D7" s="18"/>
      <c r="E7" s="18"/>
      <c r="F7" s="18"/>
      <c r="G7" s="18"/>
    </row>
    <row r="8" spans="1:12" ht="29.25" customHeight="1">
      <c r="A8" s="21" t="s">
        <v>109</v>
      </c>
      <c r="B8" s="163" t="s">
        <v>241</v>
      </c>
      <c r="C8" s="163"/>
      <c r="D8" s="163"/>
      <c r="E8" s="163"/>
      <c r="F8" s="163"/>
      <c r="G8" s="164"/>
    </row>
    <row r="9" spans="1:12" ht="213.75" customHeight="1">
      <c r="A9" s="22" t="s">
        <v>103</v>
      </c>
      <c r="B9" s="207" t="s">
        <v>225</v>
      </c>
      <c r="C9" s="207"/>
      <c r="D9" s="207"/>
      <c r="E9" s="207"/>
      <c r="F9" s="207"/>
      <c r="G9" s="208"/>
    </row>
    <row r="10" spans="1:12" ht="63.75" customHeight="1">
      <c r="A10" s="167" t="s">
        <v>104</v>
      </c>
      <c r="B10" s="140" t="s">
        <v>222</v>
      </c>
      <c r="C10" s="140"/>
      <c r="D10" s="140"/>
      <c r="E10" s="140"/>
      <c r="F10" s="140"/>
      <c r="G10" s="162"/>
    </row>
    <row r="11" spans="1:12" ht="89.25" customHeight="1">
      <c r="A11" s="167"/>
      <c r="B11" s="209" t="s">
        <v>9</v>
      </c>
      <c r="C11" s="210"/>
      <c r="D11" s="210"/>
      <c r="E11" s="210"/>
      <c r="F11" s="210"/>
      <c r="G11" s="211"/>
      <c r="H11" s="122"/>
      <c r="I11" s="122"/>
      <c r="J11" s="122"/>
      <c r="K11" s="122"/>
    </row>
    <row r="12" spans="1:12" ht="101.25" customHeight="1">
      <c r="A12" s="23" t="s">
        <v>105</v>
      </c>
      <c r="B12" s="140" t="s">
        <v>223</v>
      </c>
      <c r="C12" s="140"/>
      <c r="D12" s="140"/>
      <c r="E12" s="140"/>
      <c r="F12" s="140"/>
      <c r="G12" s="162"/>
    </row>
    <row r="13" spans="1:12" ht="41.25" customHeight="1">
      <c r="A13" s="23" t="s">
        <v>106</v>
      </c>
      <c r="B13" s="172" t="s">
        <v>87</v>
      </c>
      <c r="C13" s="172"/>
      <c r="D13" s="172"/>
      <c r="E13" s="172"/>
      <c r="F13" s="172"/>
      <c r="G13" s="173"/>
    </row>
    <row r="14" spans="1:12" ht="34.5" customHeight="1">
      <c r="A14" s="22" t="s">
        <v>107</v>
      </c>
      <c r="B14" s="165" t="s">
        <v>110</v>
      </c>
      <c r="C14" s="165"/>
      <c r="D14" s="165"/>
      <c r="E14" s="165"/>
      <c r="F14" s="165"/>
      <c r="G14" s="166"/>
    </row>
    <row r="15" spans="1:12" s="10" customFormat="1" ht="27.75" customHeight="1">
      <c r="A15" s="22"/>
      <c r="B15" s="24" t="s">
        <v>86</v>
      </c>
      <c r="C15" s="25" t="s">
        <v>83</v>
      </c>
      <c r="D15" s="25" t="s">
        <v>88</v>
      </c>
      <c r="E15" s="25" t="s">
        <v>89</v>
      </c>
      <c r="F15" s="25" t="s">
        <v>90</v>
      </c>
      <c r="G15" s="26" t="s">
        <v>91</v>
      </c>
    </row>
    <row r="16" spans="1:12" s="10" customFormat="1" ht="39" customHeight="1">
      <c r="A16" s="27" t="s">
        <v>85</v>
      </c>
      <c r="B16" s="28">
        <f>SUM(C16:G16)</f>
        <v>1622729</v>
      </c>
      <c r="C16" s="29">
        <f>SUM(C17:C20)</f>
        <v>301865</v>
      </c>
      <c r="D16" s="29">
        <f>SUM(D17:D20)</f>
        <v>306753.19999999995</v>
      </c>
      <c r="E16" s="29">
        <f>SUM(E17:E20)</f>
        <v>326807.8</v>
      </c>
      <c r="F16" s="29">
        <f>SUM(F17:F20)</f>
        <v>337038.4</v>
      </c>
      <c r="G16" s="30">
        <f>SUM(G17:G20)</f>
        <v>350264.6</v>
      </c>
    </row>
    <row r="17" spans="1:7" s="10" customFormat="1" ht="61.5" customHeight="1">
      <c r="A17" s="31" t="s">
        <v>101</v>
      </c>
      <c r="B17" s="28">
        <f>SUM(C17:G17)</f>
        <v>1622729</v>
      </c>
      <c r="C17" s="29">
        <f>'Приложение 1 к Подпрограмме 3'!F29</f>
        <v>301865</v>
      </c>
      <c r="D17" s="29">
        <f>'Приложение 1 к Подпрограмме 3'!G29</f>
        <v>306753.19999999995</v>
      </c>
      <c r="E17" s="29">
        <f>'Приложение 1 к Подпрограмме 3'!H29</f>
        <v>326807.8</v>
      </c>
      <c r="F17" s="29">
        <f>'Приложение 1 к Подпрограмме 3'!I29</f>
        <v>337038.4</v>
      </c>
      <c r="G17" s="30">
        <f>'Приложение 1 к Подпрограмме 3'!J29</f>
        <v>350264.6</v>
      </c>
    </row>
    <row r="18" spans="1:7" s="10" customFormat="1" ht="36.75" customHeight="1">
      <c r="A18" s="31" t="s">
        <v>131</v>
      </c>
      <c r="B18" s="28">
        <f>SUM(C18:G18)</f>
        <v>0</v>
      </c>
      <c r="C18" s="29"/>
      <c r="D18" s="29"/>
      <c r="E18" s="29"/>
      <c r="F18" s="29"/>
      <c r="G18" s="30"/>
    </row>
    <row r="19" spans="1:7" s="10" customFormat="1" ht="48.75" customHeight="1">
      <c r="A19" s="31" t="s">
        <v>102</v>
      </c>
      <c r="B19" s="28">
        <f>SUM(C19:G19)</f>
        <v>0</v>
      </c>
      <c r="C19" s="29">
        <f>'Приложение 1 к Подпрограмме 3'!F28</f>
        <v>0</v>
      </c>
      <c r="D19" s="29">
        <f>'Приложение 1 к Подпрограмме 3'!G28</f>
        <v>0</v>
      </c>
      <c r="E19" s="29">
        <f>'Приложение 1 к Подпрограмме 3'!H28</f>
        <v>0</v>
      </c>
      <c r="F19" s="29">
        <f>'Приложение 1 к Подпрограмме 3'!I28</f>
        <v>0</v>
      </c>
      <c r="G19" s="30">
        <f>'Приложение 1 к Подпрограмме 3'!J28</f>
        <v>0</v>
      </c>
    </row>
    <row r="20" spans="1:7" s="10" customFormat="1" ht="36" customHeight="1">
      <c r="A20" s="31" t="s">
        <v>81</v>
      </c>
      <c r="B20" s="28">
        <f>SUM(C20:G20)</f>
        <v>0</v>
      </c>
      <c r="C20" s="32"/>
      <c r="D20" s="32"/>
      <c r="E20" s="32"/>
      <c r="F20" s="32"/>
      <c r="G20" s="33"/>
    </row>
    <row r="21" spans="1:7" s="10" customFormat="1" ht="69.75" customHeight="1">
      <c r="A21" s="128" t="s">
        <v>108</v>
      </c>
      <c r="B21" s="231" t="s">
        <v>19</v>
      </c>
      <c r="C21" s="232"/>
      <c r="D21" s="232"/>
      <c r="E21" s="232"/>
      <c r="F21" s="232"/>
      <c r="G21" s="233"/>
    </row>
    <row r="22" spans="1:7" s="10" customFormat="1" ht="65.25" customHeight="1">
      <c r="A22" s="125"/>
      <c r="B22" s="231" t="s">
        <v>20</v>
      </c>
      <c r="C22" s="232"/>
      <c r="D22" s="232"/>
      <c r="E22" s="232"/>
      <c r="F22" s="232"/>
      <c r="G22" s="233"/>
    </row>
    <row r="23" spans="1:7" s="10" customFormat="1" ht="54.75" customHeight="1">
      <c r="A23" s="125"/>
      <c r="B23" s="231" t="s">
        <v>21</v>
      </c>
      <c r="C23" s="232"/>
      <c r="D23" s="232"/>
      <c r="E23" s="232"/>
      <c r="F23" s="232"/>
      <c r="G23" s="233"/>
    </row>
    <row r="24" spans="1:7" ht="65.25" customHeight="1">
      <c r="A24" s="125"/>
      <c r="B24" s="140" t="s">
        <v>196</v>
      </c>
      <c r="C24" s="140"/>
      <c r="D24" s="140"/>
      <c r="E24" s="140"/>
      <c r="F24" s="140"/>
      <c r="G24" s="162"/>
    </row>
    <row r="25" spans="1:7" ht="78" customHeight="1">
      <c r="A25" s="125"/>
      <c r="B25" s="140" t="s">
        <v>197</v>
      </c>
      <c r="C25" s="140"/>
      <c r="D25" s="140"/>
      <c r="E25" s="140"/>
      <c r="F25" s="140"/>
      <c r="G25" s="162"/>
    </row>
    <row r="26" spans="1:7" ht="50.25" customHeight="1">
      <c r="A26" s="125"/>
      <c r="B26" s="140" t="s">
        <v>198</v>
      </c>
      <c r="C26" s="140"/>
      <c r="D26" s="140"/>
      <c r="E26" s="140"/>
      <c r="F26" s="140"/>
      <c r="G26" s="162"/>
    </row>
    <row r="27" spans="1:7" ht="69" customHeight="1" thickBot="1">
      <c r="A27" s="126"/>
      <c r="B27" s="234" t="s">
        <v>199</v>
      </c>
      <c r="C27" s="234"/>
      <c r="D27" s="234"/>
      <c r="E27" s="234"/>
      <c r="F27" s="234"/>
      <c r="G27" s="235"/>
    </row>
  </sheetData>
  <mergeCells count="21">
    <mergeCell ref="B22:G22"/>
    <mergeCell ref="B13:G13"/>
    <mergeCell ref="B27:G27"/>
    <mergeCell ref="B26:G26"/>
    <mergeCell ref="B25:G25"/>
    <mergeCell ref="B14:G14"/>
    <mergeCell ref="B23:G23"/>
    <mergeCell ref="B24:G24"/>
    <mergeCell ref="B21:G21"/>
    <mergeCell ref="B10:G10"/>
    <mergeCell ref="A10:A11"/>
    <mergeCell ref="B12:G12"/>
    <mergeCell ref="B11:G11"/>
    <mergeCell ref="E1:G1"/>
    <mergeCell ref="E2:G2"/>
    <mergeCell ref="B8:G8"/>
    <mergeCell ref="B9:G9"/>
    <mergeCell ref="A3:G3"/>
    <mergeCell ref="A6:G6"/>
    <mergeCell ref="A4:G4"/>
    <mergeCell ref="A5:G5"/>
  </mergeCells>
  <phoneticPr fontId="9" type="noConversion"/>
  <pageMargins left="0.51181102362204722" right="0.31496062992125984" top="0.35433070866141736" bottom="0.15748031496062992" header="0.31496062992125984" footer="0.31496062992125984"/>
  <pageSetup paperSize="9" scale="75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5"/>
  <sheetViews>
    <sheetView zoomScale="85" zoomScaleNormal="85" workbookViewId="0">
      <selection activeCell="C13" sqref="C13"/>
    </sheetView>
  </sheetViews>
  <sheetFormatPr defaultRowHeight="15.75"/>
  <cols>
    <col min="1" max="1" width="3.875" style="4" customWidth="1"/>
    <col min="2" max="2" width="32.75" style="1" customWidth="1"/>
    <col min="3" max="3" width="31.375" style="1" customWidth="1"/>
    <col min="4" max="4" width="10.125" style="4" customWidth="1"/>
    <col min="5" max="5" width="15" style="4" customWidth="1"/>
    <col min="6" max="10" width="15.625" style="4" customWidth="1"/>
    <col min="11" max="16384" width="9" style="4"/>
  </cols>
  <sheetData>
    <row r="1" spans="1:11">
      <c r="A1" s="185" t="s">
        <v>202</v>
      </c>
      <c r="B1" s="185"/>
      <c r="C1" s="185"/>
      <c r="D1" s="185"/>
      <c r="E1" s="185"/>
      <c r="F1" s="185"/>
      <c r="G1" s="185"/>
      <c r="H1" s="185"/>
      <c r="I1" s="185"/>
      <c r="J1" s="185"/>
      <c r="K1" s="6"/>
    </row>
    <row r="2" spans="1:11" ht="26.25" customHeight="1">
      <c r="A2" s="2"/>
      <c r="B2" s="16"/>
      <c r="C2" s="16"/>
      <c r="D2" s="34"/>
      <c r="E2" s="34"/>
      <c r="F2" s="34"/>
      <c r="G2" s="34"/>
      <c r="H2" s="176" t="s">
        <v>242</v>
      </c>
      <c r="I2" s="177"/>
      <c r="J2" s="177"/>
      <c r="K2" s="7"/>
    </row>
    <row r="3" spans="1:11" ht="23.25" customHeight="1">
      <c r="C3" s="9"/>
      <c r="D3" s="8"/>
      <c r="F3" s="8"/>
      <c r="G3" s="8"/>
      <c r="H3" s="8"/>
      <c r="I3" s="8"/>
      <c r="J3" s="8"/>
    </row>
    <row r="4" spans="1:11" s="3" customFormat="1" ht="18.75">
      <c r="A4" s="137" t="s">
        <v>26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1" s="12" customFormat="1" ht="28.5" customHeight="1">
      <c r="A5" s="201" t="s">
        <v>221</v>
      </c>
      <c r="B5" s="201"/>
      <c r="C5" s="201"/>
      <c r="D5" s="201"/>
      <c r="E5" s="201"/>
      <c r="F5" s="201"/>
      <c r="G5" s="201"/>
      <c r="H5" s="201"/>
      <c r="I5" s="201"/>
      <c r="J5" s="201"/>
      <c r="K5" s="2"/>
    </row>
    <row r="6" spans="1:11" s="12" customFormat="1" ht="18" customHeight="1">
      <c r="A6" s="48"/>
      <c r="B6" s="135"/>
      <c r="C6" s="135"/>
      <c r="D6" s="135"/>
      <c r="E6" s="135"/>
      <c r="F6" s="135"/>
      <c r="G6" s="135"/>
      <c r="H6" s="135"/>
      <c r="I6" s="135"/>
      <c r="J6" s="135"/>
      <c r="K6" s="2"/>
    </row>
    <row r="7" spans="1:11" s="3" customFormat="1" ht="18.75">
      <c r="A7" s="17"/>
      <c r="B7" s="17"/>
      <c r="C7" s="17"/>
      <c r="D7" s="49"/>
      <c r="E7" s="49"/>
      <c r="F7" s="49"/>
      <c r="G7" s="49"/>
      <c r="H7" s="49"/>
      <c r="I7" s="49"/>
      <c r="J7" s="49"/>
    </row>
    <row r="8" spans="1:11" s="5" customFormat="1" ht="54.75" customHeight="1">
      <c r="A8" s="172" t="s">
        <v>64</v>
      </c>
      <c r="B8" s="172" t="s">
        <v>116</v>
      </c>
      <c r="C8" s="172" t="s">
        <v>117</v>
      </c>
      <c r="D8" s="172" t="s">
        <v>66</v>
      </c>
      <c r="E8" s="172" t="s">
        <v>67</v>
      </c>
      <c r="F8" s="172" t="s">
        <v>118</v>
      </c>
      <c r="G8" s="172"/>
      <c r="H8" s="172"/>
      <c r="I8" s="172"/>
      <c r="J8" s="172"/>
    </row>
    <row r="9" spans="1:11" s="5" customFormat="1" ht="58.5" customHeight="1">
      <c r="A9" s="172"/>
      <c r="B9" s="172"/>
      <c r="C9" s="172"/>
      <c r="D9" s="172"/>
      <c r="E9" s="172"/>
      <c r="F9" s="25" t="s">
        <v>72</v>
      </c>
      <c r="G9" s="25" t="s">
        <v>92</v>
      </c>
      <c r="H9" s="25" t="s">
        <v>93</v>
      </c>
      <c r="I9" s="25" t="s">
        <v>94</v>
      </c>
      <c r="J9" s="25" t="s">
        <v>95</v>
      </c>
    </row>
    <row r="10" spans="1:11" s="5" customFormat="1" ht="18.75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</row>
    <row r="11" spans="1:11" s="5" customFormat="1" ht="102" customHeight="1">
      <c r="A11" s="236">
        <v>1</v>
      </c>
      <c r="B11" s="236" t="s">
        <v>27</v>
      </c>
      <c r="C11" s="25" t="s">
        <v>34</v>
      </c>
      <c r="D11" s="216" t="s">
        <v>132</v>
      </c>
      <c r="E11" s="74">
        <v>7</v>
      </c>
      <c r="F11" s="74">
        <v>8</v>
      </c>
      <c r="G11" s="74">
        <v>8.1999999999999993</v>
      </c>
      <c r="H11" s="74">
        <v>8.3000000000000007</v>
      </c>
      <c r="I11" s="74">
        <v>8.5</v>
      </c>
      <c r="J11" s="74">
        <v>8.5</v>
      </c>
    </row>
    <row r="12" spans="1:11" s="5" customFormat="1" ht="32.25" customHeight="1">
      <c r="A12" s="237"/>
      <c r="B12" s="237"/>
      <c r="C12" s="25" t="s">
        <v>28</v>
      </c>
      <c r="D12" s="189"/>
      <c r="E12" s="74">
        <v>3.3</v>
      </c>
      <c r="F12" s="74">
        <v>5.0999999999999996</v>
      </c>
      <c r="G12" s="74">
        <v>6</v>
      </c>
      <c r="H12" s="74">
        <v>7.1</v>
      </c>
      <c r="I12" s="74">
        <v>8</v>
      </c>
      <c r="J12" s="74">
        <v>8</v>
      </c>
    </row>
    <row r="13" spans="1:11" s="5" customFormat="1" ht="118.5" customHeight="1">
      <c r="A13" s="238"/>
      <c r="B13" s="238"/>
      <c r="C13" s="25" t="s">
        <v>29</v>
      </c>
      <c r="D13" s="25" t="s">
        <v>132</v>
      </c>
      <c r="E13" s="74">
        <v>0.9</v>
      </c>
      <c r="F13" s="74">
        <v>1</v>
      </c>
      <c r="G13" s="74">
        <v>1.1000000000000001</v>
      </c>
      <c r="H13" s="74">
        <v>1.2</v>
      </c>
      <c r="I13" s="74">
        <v>1.3</v>
      </c>
      <c r="J13" s="74">
        <v>1.3</v>
      </c>
    </row>
    <row r="14" spans="1:11" s="5" customFormat="1" ht="147.75" customHeight="1">
      <c r="A14" s="236">
        <v>2</v>
      </c>
      <c r="B14" s="236" t="s">
        <v>30</v>
      </c>
      <c r="C14" s="25" t="s">
        <v>31</v>
      </c>
      <c r="D14" s="25" t="s">
        <v>132</v>
      </c>
      <c r="E14" s="74">
        <v>82.8</v>
      </c>
      <c r="F14" s="74">
        <v>82.8</v>
      </c>
      <c r="G14" s="74">
        <v>82.8</v>
      </c>
      <c r="H14" s="74">
        <v>82.8</v>
      </c>
      <c r="I14" s="74">
        <v>82.8</v>
      </c>
      <c r="J14" s="74">
        <v>82.8</v>
      </c>
    </row>
    <row r="15" spans="1:11" s="5" customFormat="1" ht="24" customHeight="1">
      <c r="A15" s="237"/>
      <c r="B15" s="237"/>
      <c r="C15" s="76" t="s">
        <v>32</v>
      </c>
      <c r="D15" s="25" t="s">
        <v>132</v>
      </c>
      <c r="E15" s="74">
        <v>44.8</v>
      </c>
      <c r="F15" s="74">
        <v>44.8</v>
      </c>
      <c r="G15" s="74">
        <v>44.8</v>
      </c>
      <c r="H15" s="74">
        <v>44.8</v>
      </c>
      <c r="I15" s="74">
        <v>44.8</v>
      </c>
      <c r="J15" s="74">
        <v>44.8</v>
      </c>
    </row>
    <row r="16" spans="1:11" s="5" customFormat="1" ht="24" customHeight="1">
      <c r="A16" s="237"/>
      <c r="B16" s="237"/>
      <c r="C16" s="103" t="s">
        <v>33</v>
      </c>
      <c r="D16" s="25" t="s">
        <v>132</v>
      </c>
      <c r="E16" s="74">
        <v>38</v>
      </c>
      <c r="F16" s="74">
        <v>38</v>
      </c>
      <c r="G16" s="74">
        <v>38</v>
      </c>
      <c r="H16" s="74">
        <v>38</v>
      </c>
      <c r="I16" s="74">
        <v>38</v>
      </c>
      <c r="J16" s="74">
        <v>38</v>
      </c>
    </row>
    <row r="17" spans="1:10" s="5" customFormat="1" ht="203.25" customHeight="1">
      <c r="A17" s="237"/>
      <c r="B17" s="237"/>
      <c r="C17" s="25" t="s">
        <v>35</v>
      </c>
      <c r="D17" s="25" t="s">
        <v>132</v>
      </c>
      <c r="E17" s="74">
        <v>49.7</v>
      </c>
      <c r="F17" s="74">
        <v>49.7</v>
      </c>
      <c r="G17" s="74">
        <v>49.7</v>
      </c>
      <c r="H17" s="74">
        <v>49.7</v>
      </c>
      <c r="I17" s="74">
        <v>49.7</v>
      </c>
      <c r="J17" s="74">
        <v>49.7</v>
      </c>
    </row>
    <row r="18" spans="1:10" s="5" customFormat="1" ht="119.25" customHeight="1">
      <c r="A18" s="237"/>
      <c r="B18" s="237"/>
      <c r="C18" s="25" t="s">
        <v>36</v>
      </c>
      <c r="D18" s="25" t="s">
        <v>132</v>
      </c>
      <c r="E18" s="74">
        <v>100</v>
      </c>
      <c r="F18" s="74">
        <v>100</v>
      </c>
      <c r="G18" s="74">
        <v>100</v>
      </c>
      <c r="H18" s="74">
        <v>100</v>
      </c>
      <c r="I18" s="74">
        <v>100</v>
      </c>
      <c r="J18" s="74">
        <v>100</v>
      </c>
    </row>
    <row r="19" spans="1:10" s="5" customFormat="1" ht="156.75" customHeight="1">
      <c r="A19" s="237"/>
      <c r="B19" s="237"/>
      <c r="C19" s="25" t="s">
        <v>200</v>
      </c>
      <c r="D19" s="25" t="s">
        <v>132</v>
      </c>
      <c r="E19" s="74">
        <v>80</v>
      </c>
      <c r="F19" s="74">
        <v>85</v>
      </c>
      <c r="G19" s="74">
        <v>90</v>
      </c>
      <c r="H19" s="74">
        <v>95</v>
      </c>
      <c r="I19" s="74">
        <v>100</v>
      </c>
      <c r="J19" s="74">
        <v>100</v>
      </c>
    </row>
    <row r="20" spans="1:10" s="5" customFormat="1" ht="54" customHeight="1">
      <c r="A20" s="237"/>
      <c r="B20" s="237"/>
      <c r="C20" s="25" t="s">
        <v>37</v>
      </c>
      <c r="D20" s="25" t="s">
        <v>132</v>
      </c>
      <c r="E20" s="74">
        <v>80</v>
      </c>
      <c r="F20" s="74">
        <v>85</v>
      </c>
      <c r="G20" s="74">
        <v>90</v>
      </c>
      <c r="H20" s="74">
        <v>95</v>
      </c>
      <c r="I20" s="74">
        <v>100</v>
      </c>
      <c r="J20" s="74">
        <v>100</v>
      </c>
    </row>
    <row r="21" spans="1:10" s="3" customFormat="1" ht="72.75" customHeight="1">
      <c r="A21" s="192"/>
      <c r="B21" s="238"/>
      <c r="C21" s="104" t="s">
        <v>38</v>
      </c>
      <c r="D21" s="25" t="s">
        <v>132</v>
      </c>
      <c r="E21" s="74">
        <v>80</v>
      </c>
      <c r="F21" s="74">
        <v>85</v>
      </c>
      <c r="G21" s="74">
        <v>90</v>
      </c>
      <c r="H21" s="74">
        <v>95</v>
      </c>
      <c r="I21" s="74">
        <v>100</v>
      </c>
      <c r="J21" s="74">
        <v>100</v>
      </c>
    </row>
    <row r="22" spans="1:10" s="3" customFormat="1">
      <c r="B22" s="5"/>
      <c r="C22" s="5"/>
    </row>
    <row r="23" spans="1:10" s="3" customFormat="1">
      <c r="B23" s="5"/>
      <c r="C23" s="5"/>
    </row>
    <row r="24" spans="1:10" s="3" customFormat="1">
      <c r="B24" s="5"/>
      <c r="C24" s="5"/>
    </row>
    <row r="25" spans="1:10" s="3" customFormat="1">
      <c r="B25" s="5"/>
      <c r="C25" s="5"/>
    </row>
  </sheetData>
  <mergeCells count="16">
    <mergeCell ref="A14:A21"/>
    <mergeCell ref="B14:B21"/>
    <mergeCell ref="A8:A9"/>
    <mergeCell ref="B8:B9"/>
    <mergeCell ref="A1:J1"/>
    <mergeCell ref="H2:J2"/>
    <mergeCell ref="A4:J4"/>
    <mergeCell ref="A5:J5"/>
    <mergeCell ref="B6:J6"/>
    <mergeCell ref="D11:D12"/>
    <mergeCell ref="A11:A13"/>
    <mergeCell ref="B11:B13"/>
    <mergeCell ref="C8:C9"/>
    <mergeCell ref="D8:D9"/>
    <mergeCell ref="F8:J8"/>
    <mergeCell ref="E8:E9"/>
  </mergeCells>
  <phoneticPr fontId="9" type="noConversion"/>
  <pageMargins left="0.70866141732283472" right="0.70866141732283472" top="0.15748031496062992" bottom="0.15748031496062992" header="0.17" footer="0.31496062992125984"/>
  <pageSetup paperSize="9" scale="7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ПАСПОРТ Программы </vt:lpstr>
      <vt:lpstr>ПАСПОРТ Подпрограммы 1</vt:lpstr>
      <vt:lpstr>Приложение 2 к Подпрограмме 1</vt:lpstr>
      <vt:lpstr>Приложение 1 к Подпрограмме 1</vt:lpstr>
      <vt:lpstr>ПАСПОРТ Подпрограммы 2</vt:lpstr>
      <vt:lpstr>Приложение 2 к Программе 2</vt:lpstr>
      <vt:lpstr>Приложение 1 к Подпрогамме 2</vt:lpstr>
      <vt:lpstr>ПАСПОРТ Подпрограммы 3</vt:lpstr>
      <vt:lpstr>Приложение 2 к Программе 3</vt:lpstr>
      <vt:lpstr>Приложение 1 к Подпрограмме 3</vt:lpstr>
      <vt:lpstr>ПАСПОРТ Подпрограммы 4</vt:lpstr>
      <vt:lpstr>Приложение 1 к Подпрограмме 4</vt:lpstr>
      <vt:lpstr>'Приложение 1 к Подпрогамме 2'!Заголовки_для_печати</vt:lpstr>
      <vt:lpstr>'Приложение 1 к Подпрограмме 1'!Заголовки_для_печати</vt:lpstr>
      <vt:lpstr>'Приложение 1 к Подпрограмме 3'!Заголовки_для_печати</vt:lpstr>
      <vt:lpstr>'Приложение 1 к Подпрограмме 4'!Заголовки_для_печати</vt:lpstr>
      <vt:lpstr>'Приложение 2 к Подпрограмме 1'!Заголовки_для_печати</vt:lpstr>
      <vt:lpstr>'Приложение 2 к Программе 2'!Заголовки_для_печати</vt:lpstr>
      <vt:lpstr>'Приложение 2 к Программе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ADMIN</cp:lastModifiedBy>
  <cp:lastPrinted>2014-11-04T20:13:47Z</cp:lastPrinted>
  <dcterms:created xsi:type="dcterms:W3CDTF">2013-12-25T08:48:35Z</dcterms:created>
  <dcterms:modified xsi:type="dcterms:W3CDTF">2014-11-04T20:14:52Z</dcterms:modified>
</cp:coreProperties>
</file>