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 refMode="R1C1"/>
</workbook>
</file>

<file path=xl/calcChain.xml><?xml version="1.0" encoding="utf-8"?>
<calcChain xmlns="http://schemas.openxmlformats.org/spreadsheetml/2006/main">
  <c r="C21" i="1" l="1"/>
  <c r="E21" i="1" s="1"/>
  <c r="C20" i="1"/>
  <c r="E20" i="1" s="1"/>
  <c r="D19" i="1"/>
  <c r="C19" i="1"/>
  <c r="B19" i="1"/>
  <c r="E18" i="1"/>
  <c r="E17" i="1"/>
  <c r="D16" i="1"/>
  <c r="C16" i="1"/>
  <c r="E16" i="1" s="1"/>
  <c r="B16" i="1"/>
  <c r="D15" i="1"/>
  <c r="C15" i="1"/>
  <c r="E15" i="1" s="1"/>
  <c r="B15" i="1"/>
  <c r="D14" i="1"/>
  <c r="C14" i="1"/>
  <c r="E14" i="1" s="1"/>
  <c r="B14" i="1"/>
  <c r="D13" i="1"/>
  <c r="C13" i="1"/>
  <c r="E13" i="1" s="1"/>
  <c r="B13" i="1"/>
  <c r="D12" i="1"/>
  <c r="C12" i="1"/>
  <c r="E12" i="1" s="1"/>
  <c r="B12" i="1"/>
  <c r="D11" i="1"/>
  <c r="C11" i="1"/>
  <c r="E11" i="1" s="1"/>
  <c r="B11" i="1"/>
  <c r="D10" i="1"/>
  <c r="C10" i="1"/>
  <c r="E10" i="1" s="1"/>
  <c r="B10" i="1"/>
  <c r="D9" i="1"/>
  <c r="C9" i="1"/>
  <c r="E9" i="1" s="1"/>
  <c r="B9" i="1"/>
  <c r="D8" i="1"/>
  <c r="C8" i="1"/>
  <c r="E8" i="1" s="1"/>
  <c r="B8" i="1"/>
  <c r="D7" i="1"/>
  <c r="C7" i="1"/>
  <c r="E7" i="1" s="1"/>
  <c r="B7" i="1"/>
  <c r="D5" i="1"/>
  <c r="C5" i="1"/>
  <c r="E5" i="1" s="1"/>
  <c r="B5" i="1"/>
  <c r="D4" i="1"/>
  <c r="C4" i="1"/>
  <c r="E4" i="1" s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<sst xmlns="http://schemas.openxmlformats.org/spreadsheetml/2006/main" count="28" uniqueCount="25">
  <si>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апрель 2016 года.</t>
  </si>
  <si>
    <t xml:space="preserve"> </t>
  </si>
  <si>
    <t>Наименование</t>
  </si>
  <si>
    <t>апрель</t>
  </si>
  <si>
    <t>январь-апрель 2016г</t>
  </si>
  <si>
    <t>январь-апрель 2015г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</si>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</sst>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43" fontId="5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072;&#1087;&#1088;&#1077;&#1083;&#1100;\&#1087;-1(&#1088;&#1072;&#1079;&#1076;&#1077;&#1083;&#1099;%201-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072;&#1087;&#1088;&#1077;&#1083;&#1100;\&#1087;-1(&#1088;&#1072;&#1079;&#1076;&#1077;&#1083;%20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072;&#1087;&#1088;&#1077;&#1083;&#1100;\&#1087;-1(&#1088;&#1072;&#1079;&#1076;&#1077;&#1083;%20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5%20&#1075;&#1086;&#1076;\&#1040;&#1087;&#1088;&#1077;&#1083;&#11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4\&#1072;&#1087;&#1088;&#1077;&#1083;&#1100;\&#1087;-4&#1072;&#1087;&#1088;&#1077;&#1083;&#1100;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6%20&#1075;&#1086;&#1076;\&#1103;&#1085;&#1074;&#1072;&#1088;&#1100;-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J60">
            <v>4187686.1</v>
          </cell>
          <cell r="L60">
            <v>15215041.599999998</v>
          </cell>
          <cell r="N60">
            <v>12093926.4</v>
          </cell>
        </row>
        <row r="64">
          <cell r="J64">
            <v>2893640.8</v>
          </cell>
          <cell r="L64">
            <v>10244245.799999999</v>
          </cell>
          <cell r="N64">
            <v>7620700.3000000007</v>
          </cell>
        </row>
        <row r="88">
          <cell r="J88">
            <v>118824.3</v>
          </cell>
          <cell r="L88">
            <v>597020.4</v>
          </cell>
          <cell r="N88">
            <v>678009.1</v>
          </cell>
        </row>
        <row r="152">
          <cell r="J152">
            <v>25.4</v>
          </cell>
          <cell r="L152">
            <v>101.6</v>
          </cell>
          <cell r="N152">
            <v>1163.3</v>
          </cell>
        </row>
        <row r="155">
          <cell r="J155">
            <v>20477.099999999999</v>
          </cell>
          <cell r="L155">
            <v>114105</v>
          </cell>
          <cell r="N155">
            <v>104615.2</v>
          </cell>
        </row>
        <row r="171">
          <cell r="J171">
            <v>13799</v>
          </cell>
          <cell r="L171">
            <v>45175</v>
          </cell>
          <cell r="N171">
            <v>57165</v>
          </cell>
        </row>
        <row r="193">
          <cell r="L193">
            <v>84015</v>
          </cell>
          <cell r="N193">
            <v>87973</v>
          </cell>
        </row>
        <row r="194">
          <cell r="J194">
            <v>20160</v>
          </cell>
        </row>
        <row r="196">
          <cell r="J196">
            <v>469223</v>
          </cell>
          <cell r="L196">
            <v>1650858</v>
          </cell>
          <cell r="N196">
            <v>929786.3</v>
          </cell>
        </row>
        <row r="216">
          <cell r="J216">
            <v>28169</v>
          </cell>
          <cell r="L216">
            <v>165288</v>
          </cell>
          <cell r="N216">
            <v>213231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J59">
            <v>972122.2</v>
          </cell>
          <cell r="L59">
            <v>3742100.7</v>
          </cell>
          <cell r="N59">
            <v>3152656.5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J53">
            <v>272039.7</v>
          </cell>
          <cell r="L53">
            <v>1122798.3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Пакетная обработка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J61">
            <v>4517</v>
          </cell>
          <cell r="K61">
            <v>1412</v>
          </cell>
        </row>
        <row r="67">
          <cell r="J67">
            <v>231</v>
          </cell>
          <cell r="K67">
            <v>104</v>
          </cell>
        </row>
        <row r="80">
          <cell r="J80">
            <v>6675</v>
          </cell>
          <cell r="K80">
            <v>2092</v>
          </cell>
        </row>
        <row r="95">
          <cell r="J95">
            <v>5983</v>
          </cell>
          <cell r="K95">
            <v>1425</v>
          </cell>
        </row>
        <row r="113">
          <cell r="J113">
            <v>15.91</v>
          </cell>
          <cell r="K113">
            <v>4.18</v>
          </cell>
        </row>
        <row r="116">
          <cell r="J116">
            <v>54.9</v>
          </cell>
          <cell r="K116">
            <v>13.86</v>
          </cell>
        </row>
        <row r="125">
          <cell r="J125">
            <v>24.47</v>
          </cell>
          <cell r="K125">
            <v>6.69</v>
          </cell>
        </row>
        <row r="161">
          <cell r="J161">
            <v>4.5</v>
          </cell>
        </row>
        <row r="162">
          <cell r="K162">
            <v>2.2000000000000002</v>
          </cell>
        </row>
        <row r="164">
          <cell r="K164">
            <v>13.438000000000001</v>
          </cell>
        </row>
        <row r="165">
          <cell r="J165">
            <v>37.588999999999999</v>
          </cell>
        </row>
        <row r="170">
          <cell r="J170">
            <v>4.3</v>
          </cell>
          <cell r="K170">
            <v>0</v>
          </cell>
        </row>
        <row r="173">
          <cell r="J173">
            <v>0</v>
          </cell>
          <cell r="K173">
            <v>0</v>
          </cell>
        </row>
        <row r="179">
          <cell r="J179">
            <v>12.2</v>
          </cell>
          <cell r="K179">
            <v>4.5999999999999996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>
        <row r="110">
          <cell r="J110">
            <v>8.42</v>
          </cell>
        </row>
        <row r="113">
          <cell r="J113">
            <v>27.72</v>
          </cell>
        </row>
        <row r="122">
          <cell r="J122">
            <v>15.93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C8">
            <v>230.21</v>
          </cell>
        </row>
        <row r="9">
          <cell r="C9">
            <v>9.5</v>
          </cell>
        </row>
        <row r="10">
          <cell r="C10">
            <v>12.2</v>
          </cell>
        </row>
        <row r="11">
          <cell r="C11">
            <v>6619</v>
          </cell>
        </row>
        <row r="12">
          <cell r="C12">
            <v>4232</v>
          </cell>
        </row>
        <row r="16">
          <cell r="C16">
            <v>1258.4471000000001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_7_мес"/>
      <sheetName val="Стр_01_Гр_2_8_мес"/>
      <sheetName val="Стр_01_Гр_3_9_мес"/>
      <sheetName val="Стр_01_Гр_4_10_мес"/>
      <sheetName val="Стр_02_Гр_1_2_7_8_мес"/>
      <sheetName val="Стр_02_Гр_3_4_9_10_мес"/>
      <sheetName val="Стр_01_Гр_5_6_11_кварт"/>
      <sheetName val="Стр_02_Гр_5_6_11_кварт"/>
      <sheetName val="Стр_12-18_год"/>
    </sheetNames>
    <sheetDataSet>
      <sheetData sheetId="0"/>
      <sheetData sheetId="1"/>
      <sheetData sheetId="2"/>
      <sheetData sheetId="3"/>
      <sheetData sheetId="4"/>
      <sheetData sheetId="5">
        <row r="66">
          <cell r="N66">
            <v>3441512.2</v>
          </cell>
          <cell r="O66">
            <v>908141.6</v>
          </cell>
          <cell r="P66">
            <v>3316852.7</v>
          </cell>
        </row>
      </sheetData>
      <sheetData sheetId="6">
        <row r="62">
          <cell r="J62">
            <v>24032.6</v>
          </cell>
          <cell r="K62">
            <v>24020.1</v>
          </cell>
          <cell r="L62">
            <v>24867.724999999999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20">
          <cell r="C20">
            <v>114</v>
          </cell>
        </row>
        <row r="21">
          <cell r="C21">
            <v>195</v>
          </cell>
        </row>
      </sheetData>
      <sheetData sheetId="1">
        <row r="20">
          <cell r="B20">
            <v>122</v>
          </cell>
        </row>
        <row r="21">
          <cell r="B21">
            <v>179</v>
          </cell>
        </row>
      </sheetData>
      <sheetData sheetId="2">
        <row r="19">
          <cell r="C19">
            <v>70.816000000000003</v>
          </cell>
        </row>
        <row r="20">
          <cell r="B20">
            <v>177</v>
          </cell>
        </row>
        <row r="21">
          <cell r="B21">
            <v>221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42.7109375" style="1" customWidth="1"/>
    <col min="2" max="2" width="11.5703125" style="1" customWidth="1"/>
    <col min="3" max="3" width="12.7109375" style="1" customWidth="1"/>
    <col min="4" max="4" width="12.5703125" style="1" customWidth="1"/>
    <col min="5" max="5" width="13.5703125" style="1" customWidth="1"/>
    <col min="6" max="16384" width="9.140625" style="1"/>
  </cols>
  <sheetData>
    <row r="1" spans="1:5" ht="38.25" customHeight="1" x14ac:dyDescent="0.25">
      <c r="A1" s="16" t="s">
        <v>0</v>
      </c>
      <c r="B1" s="16"/>
      <c r="C1" s="16"/>
      <c r="D1" s="16"/>
      <c r="E1" s="16"/>
    </row>
    <row r="2" spans="1:5" x14ac:dyDescent="0.25">
      <c r="A2" s="2" t="s">
        <v>1</v>
      </c>
      <c r="B2" s="2"/>
      <c r="C2" s="2"/>
      <c r="D2" s="2"/>
      <c r="E2" s="2"/>
    </row>
    <row r="3" spans="1:5" ht="94.5" x14ac:dyDescent="0.25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</row>
    <row r="4" spans="1:5" ht="60" x14ac:dyDescent="0.25">
      <c r="A4" s="5" t="s">
        <v>7</v>
      </c>
      <c r="B4" s="6">
        <f>([1]Стр_01_мес!$J$60)/1000</f>
        <v>4187.6860999999999</v>
      </c>
      <c r="C4" s="6">
        <f>([1]Стр_01_мес!$L$60)/1000</f>
        <v>15215.041599999999</v>
      </c>
      <c r="D4" s="6">
        <f>([1]Стр_01_мес!$N$60)/1000</f>
        <v>12093.9264</v>
      </c>
      <c r="E4" s="7">
        <f>C4/D4*100</f>
        <v>125.80729447799514</v>
      </c>
    </row>
    <row r="5" spans="1:5" ht="45" x14ac:dyDescent="0.25">
      <c r="A5" s="5" t="s">
        <v>8</v>
      </c>
      <c r="B5" s="6">
        <f>([1]Стр_01_мес!$J$64+[1]Стр_01_мес!$J$88+[1]Стр_01_мес!$J$152+[1]Стр_01_мес!$J$155+[1]Стр_01_мес!$J$171+[1]Стр_01_мес!$J$196+[1]Стр_01_мес!$J$216)/1000</f>
        <v>3544.1585999999998</v>
      </c>
      <c r="C5" s="6">
        <f>([1]Стр_01_мес!$L$64+[1]Стр_01_мес!$L$88+[1]Стр_01_мес!$L$152+[1]Стр_01_мес!$L$155+[1]Стр_01_мес!$L$171+[1]Стр_01_мес!$L$196+[1]Стр_01_мес!$L$216)/1000</f>
        <v>12816.793799999999</v>
      </c>
      <c r="D5" s="6">
        <f>([1]Стр_01_мес!$N$64+[1]Стр_01_мес!$N$88+[1]Стр_01_мес!$N$152+[1]Стр_01_мес!$N$155+[1]Стр_01_мес!$N$216+[1]Стр_01_мес!$N$171+[1]Стр_01_мес!$N$196)/1000</f>
        <v>9604.6702000000005</v>
      </c>
      <c r="E5" s="7">
        <f>C5/D5*100</f>
        <v>133.44335133964307</v>
      </c>
    </row>
    <row r="6" spans="1:5" ht="30" x14ac:dyDescent="0.25">
      <c r="A6" s="5" t="s">
        <v>9</v>
      </c>
      <c r="B6" s="8"/>
      <c r="C6" s="9"/>
      <c r="D6" s="8"/>
      <c r="E6" s="10"/>
    </row>
    <row r="7" spans="1:5" x14ac:dyDescent="0.25">
      <c r="A7" s="5" t="s">
        <v>10</v>
      </c>
      <c r="B7" s="9">
        <f>[2]Стр_50_1_мес!$K$113+[2]Стр_50_1_мес!$K$116+[2]Стр_50_1_мес!$K$125</f>
        <v>24.73</v>
      </c>
      <c r="C7" s="9">
        <f>[2]Стр_50_1_мес!$J$125+[2]Стр_50_1_мес!$J$116+[2]Стр_50_1_мес!$J$113</f>
        <v>95.28</v>
      </c>
      <c r="D7" s="9">
        <f>[3]Стр_50_1_мес!$J$110+[3]Стр_50_1_мес!$J$113+[3]Стр_50_1_мес!$J$122</f>
        <v>52.07</v>
      </c>
      <c r="E7" s="7">
        <f t="shared" ref="E7:E18" si="0">C7/D7*100</f>
        <v>182.98444401766852</v>
      </c>
    </row>
    <row r="8" spans="1:5" x14ac:dyDescent="0.25">
      <c r="A8" s="5" t="s">
        <v>11</v>
      </c>
      <c r="B8" s="9">
        <f>[2]Стр_50_1_мес!$K$164</f>
        <v>13.438000000000001</v>
      </c>
      <c r="C8" s="9">
        <f>[2]Стр_50_1_мес!$J$165</f>
        <v>37.588999999999999</v>
      </c>
      <c r="D8" s="9">
        <f>[4]Лист1!$C$8</f>
        <v>230.21</v>
      </c>
      <c r="E8" s="7">
        <f t="shared" si="0"/>
        <v>16.328135180921766</v>
      </c>
    </row>
    <row r="9" spans="1:5" ht="15.75" customHeight="1" x14ac:dyDescent="0.25">
      <c r="A9" s="5" t="s">
        <v>12</v>
      </c>
      <c r="B9" s="11">
        <f>[2]Стр_50_1_мес!$K$162+[2]Стр_50_1_мес!$K$170+[2]Стр_50_1_мес!$K$173</f>
        <v>2.2000000000000002</v>
      </c>
      <c r="C9" s="11">
        <f>[2]Стр_50_1_мес!$J$170+[2]Стр_50_1_мес!$J$161+[2]Стр_50_1_мес!$J$173</f>
        <v>8.8000000000000007</v>
      </c>
      <c r="D9" s="11">
        <f>[4]Лист1!$C$9</f>
        <v>9.5</v>
      </c>
      <c r="E9" s="7">
        <f t="shared" si="0"/>
        <v>92.631578947368425</v>
      </c>
    </row>
    <row r="10" spans="1:5" ht="30" x14ac:dyDescent="0.25">
      <c r="A10" s="5" t="s">
        <v>13</v>
      </c>
      <c r="B10" s="9">
        <f>[2]Стр_50_1_мес!$K$179</f>
        <v>4.5999999999999996</v>
      </c>
      <c r="C10" s="9">
        <f>[2]Стр_50_1_мес!$J$179</f>
        <v>12.2</v>
      </c>
      <c r="D10" s="9">
        <f>[4]Лист1!$C$10</f>
        <v>12.2</v>
      </c>
      <c r="E10" s="7">
        <f t="shared" si="0"/>
        <v>100</v>
      </c>
    </row>
    <row r="11" spans="1:5" x14ac:dyDescent="0.25">
      <c r="A11" s="5" t="s">
        <v>14</v>
      </c>
      <c r="B11" s="6">
        <f>[2]Стр_50_1_мес!$K$95</f>
        <v>1425</v>
      </c>
      <c r="C11" s="6">
        <f>[2]Стр_50_1_мес!$J$95</f>
        <v>5983</v>
      </c>
      <c r="D11" s="6">
        <f>[4]Лист1!$C$11</f>
        <v>6619</v>
      </c>
      <c r="E11" s="7">
        <f t="shared" si="0"/>
        <v>90.39129777912072</v>
      </c>
    </row>
    <row r="12" spans="1:5" ht="18" customHeight="1" x14ac:dyDescent="0.25">
      <c r="A12" s="12" t="s">
        <v>15</v>
      </c>
      <c r="B12" s="6">
        <f>[2]Стр_50_1_мес!$K$61+[2]Стр_50_1_мес!$K$67+[2]Стр_50_1_мес!$K$80</f>
        <v>3608</v>
      </c>
      <c r="C12" s="6">
        <f>[2]Стр_50_1_мес!$J$61+[2]Стр_50_1_мес!$J$67+[2]Стр_50_1_мес!$J$80</f>
        <v>11423</v>
      </c>
      <c r="D12" s="6">
        <f>[4]Лист1!$C$12</f>
        <v>4232</v>
      </c>
      <c r="E12" s="7">
        <f t="shared" si="0"/>
        <v>269.91965973534968</v>
      </c>
    </row>
    <row r="13" spans="1:5" ht="45" x14ac:dyDescent="0.25">
      <c r="A13" s="5" t="s">
        <v>16</v>
      </c>
      <c r="B13" s="9">
        <f>([1]Стр_01_мес!$J$194)/1000</f>
        <v>20.16</v>
      </c>
      <c r="C13" s="9">
        <f>([1]Стр_01_мес!$L$193)/1000</f>
        <v>84.015000000000001</v>
      </c>
      <c r="D13" s="9">
        <f>([1]Стр_01_мес!$N$193)/1000</f>
        <v>87.972999999999999</v>
      </c>
      <c r="E13" s="7">
        <f t="shared" si="0"/>
        <v>95.50089231923431</v>
      </c>
    </row>
    <row r="14" spans="1:5" ht="45" x14ac:dyDescent="0.25">
      <c r="A14" s="5" t="s">
        <v>17</v>
      </c>
      <c r="B14" s="6">
        <f>([5]Стр_01_Гр_1_7_мес!$O$66/[5]Стр_01_Гр_2_8_мес!$K$62)*1000</f>
        <v>37807.569493882205</v>
      </c>
      <c r="C14" s="6">
        <f>([5]Стр_01_Гр_1_7_мес!$N$66/[5]Стр_01_Гр_2_8_мес!$J$62)/4*1000</f>
        <v>35800.456463304014</v>
      </c>
      <c r="D14" s="6">
        <f>([5]Стр_01_Гр_1_7_мес!$P$66/[5]Стр_01_Гр_2_8_мес!$L$62)/4*1000</f>
        <v>33344.955157739605</v>
      </c>
      <c r="E14" s="9">
        <f t="shared" si="0"/>
        <v>107.36393644540401</v>
      </c>
    </row>
    <row r="15" spans="1:5" ht="30" x14ac:dyDescent="0.25">
      <c r="A15" s="5" t="s">
        <v>18</v>
      </c>
      <c r="B15" s="9">
        <f>([1]Стр_22_мес!$J$59)/1000</f>
        <v>972.12219999999991</v>
      </c>
      <c r="C15" s="9">
        <f>([1]Стр_22_мес!$L$59)/1000</f>
        <v>3742.1007</v>
      </c>
      <c r="D15" s="9">
        <f>([1]Стр_22_мес!$N$59)/1000</f>
        <v>3152.6565000000001</v>
      </c>
      <c r="E15" s="7">
        <f t="shared" si="0"/>
        <v>118.69674669600066</v>
      </c>
    </row>
    <row r="16" spans="1:5" ht="30" x14ac:dyDescent="0.25">
      <c r="A16" s="5" t="s">
        <v>19</v>
      </c>
      <c r="B16" s="9">
        <f>([1]Стр_28_мес!$J$53)/1000</f>
        <v>272.03970000000004</v>
      </c>
      <c r="C16" s="9">
        <f>([1]Стр_28_мес!$L$53)/1000</f>
        <v>1122.7983000000002</v>
      </c>
      <c r="D16" s="9">
        <f>[4]Лист1!$C$16</f>
        <v>1258.4471000000001</v>
      </c>
      <c r="E16" s="7">
        <f t="shared" si="0"/>
        <v>89.220937455376557</v>
      </c>
    </row>
    <row r="17" spans="1:5" ht="48" x14ac:dyDescent="0.25">
      <c r="A17" s="5" t="s">
        <v>20</v>
      </c>
      <c r="B17" s="6">
        <v>4763.2</v>
      </c>
      <c r="C17" s="6">
        <v>20696.8</v>
      </c>
      <c r="D17" s="6">
        <v>9237</v>
      </c>
      <c r="E17" s="7">
        <f t="shared" si="0"/>
        <v>224.06409007253436</v>
      </c>
    </row>
    <row r="18" spans="1:5" ht="30" x14ac:dyDescent="0.25">
      <c r="A18" s="5" t="s">
        <v>21</v>
      </c>
      <c r="B18" s="6">
        <v>4763.2</v>
      </c>
      <c r="C18" s="6">
        <v>20696.8</v>
      </c>
      <c r="D18" s="6">
        <v>9237</v>
      </c>
      <c r="E18" s="7">
        <f t="shared" si="0"/>
        <v>224.06409007253436</v>
      </c>
    </row>
    <row r="19" spans="1:5" ht="48.75" customHeight="1" x14ac:dyDescent="0.25">
      <c r="A19" s="13" t="s">
        <v>22</v>
      </c>
      <c r="B19" s="9">
        <f>C19-[6]Март!C19</f>
        <v>-21.356000000000002</v>
      </c>
      <c r="C19" s="6">
        <f>49460/1000</f>
        <v>49.46</v>
      </c>
      <c r="D19" s="6">
        <f>122003/1000</f>
        <v>122.003</v>
      </c>
      <c r="E19" s="7"/>
    </row>
    <row r="20" spans="1:5" x14ac:dyDescent="0.25">
      <c r="A20" s="5" t="s">
        <v>23</v>
      </c>
      <c r="B20" s="14">
        <v>109</v>
      </c>
      <c r="C20" s="14">
        <f>B20+[6]Март!B20+[6]Февраль!B20+[6]Январь!C20</f>
        <v>522</v>
      </c>
      <c r="D20" s="14">
        <v>566</v>
      </c>
      <c r="E20" s="7">
        <f>C20/D20*100</f>
        <v>92.226148409893995</v>
      </c>
    </row>
    <row r="21" spans="1:5" x14ac:dyDescent="0.25">
      <c r="A21" s="5" t="s">
        <v>24</v>
      </c>
      <c r="B21" s="14">
        <v>179</v>
      </c>
      <c r="C21" s="14">
        <f>B21+[6]Март!B21+[6]Февраль!B21+[6]Январь!C21</f>
        <v>774</v>
      </c>
      <c r="D21" s="14">
        <v>812</v>
      </c>
      <c r="E21" s="7">
        <f>C21/D21*100</f>
        <v>95.320197044334975</v>
      </c>
    </row>
    <row r="22" spans="1:5" x14ac:dyDescent="0.25">
      <c r="A22" s="2"/>
      <c r="B22" s="15"/>
      <c r="C22" s="15"/>
      <c r="D22" s="2"/>
      <c r="E22" s="2"/>
    </row>
    <row r="23" spans="1:5" x14ac:dyDescent="0.25">
      <c r="A23" s="2"/>
      <c r="B23" s="2" t="s">
        <v>1</v>
      </c>
      <c r="C23" s="2"/>
      <c r="D23" s="2"/>
      <c r="E23" s="2"/>
    </row>
    <row r="24" spans="1:5" x14ac:dyDescent="0.25">
      <c r="A24" s="2" t="s">
        <v>1</v>
      </c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 t="s">
        <v>1</v>
      </c>
    </row>
    <row r="26" spans="1:5" x14ac:dyDescent="0.25">
      <c r="A26" s="2"/>
      <c r="B26" s="2"/>
      <c r="C26" s="2"/>
      <c r="D26" s="2"/>
      <c r="E26" s="2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2016-07-07T12:31:07Z</dcterms:modified>
</cp:coreProperties>
</file>