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 refMode="R1C1"/>
</workbook>
</file>

<file path=xl/calcChain.xml><?xml version="1.0" encoding="utf-8"?>
<calcChain xmlns="http://schemas.openxmlformats.org/spreadsheetml/2006/main">
  <c r="D21" i="1" l="1"/>
  <c r="C21" i="1"/>
  <c r="E21" i="1" s="1"/>
  <c r="E20" i="1"/>
  <c r="D20" i="1"/>
  <c r="C20" i="1"/>
  <c r="D19" i="1"/>
  <c r="C19" i="1"/>
  <c r="B19" i="1" s="1"/>
  <c r="E18" i="1"/>
  <c r="E17" i="1"/>
  <c r="E16" i="1"/>
  <c r="B16" i="1"/>
  <c r="D15" i="1"/>
  <c r="C15" i="1"/>
  <c r="E15" i="1" s="1"/>
  <c r="B15" i="1"/>
  <c r="D14" i="1"/>
  <c r="C14" i="1"/>
  <c r="E14" i="1" s="1"/>
  <c r="B14" i="1"/>
  <c r="C13" i="1"/>
  <c r="E13" i="1" s="1"/>
  <c r="B13" i="1"/>
  <c r="E12" i="1"/>
  <c r="C12" i="1"/>
  <c r="B12" i="1"/>
  <c r="E11" i="1"/>
  <c r="C11" i="1"/>
  <c r="B11" i="1"/>
  <c r="C10" i="1"/>
  <c r="E10" i="1" s="1"/>
  <c r="B10" i="1"/>
  <c r="C9" i="1"/>
  <c r="E9" i="1" s="1"/>
  <c r="B9" i="1"/>
  <c r="E8" i="1"/>
  <c r="C8" i="1"/>
  <c r="B8" i="1"/>
  <c r="E7" i="1"/>
  <c r="C7" i="1"/>
  <c r="B7" i="1"/>
  <c r="D5" i="1"/>
  <c r="E5" i="1" s="1"/>
  <c r="C5" i="1"/>
  <c r="B5" i="1"/>
  <c r="D4" i="1"/>
  <c r="C4" i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екор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екор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екор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екор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<sst xmlns="http://schemas.openxmlformats.org/spreadsheetml/2006/main" count="28" uniqueCount="25">
  <si>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март 2016 года.</t>
  </si>
  <si>
    <t xml:space="preserve"> </t>
  </si>
  <si>
    <t>Наименование</t>
  </si>
  <si>
    <t>март</t>
  </si>
  <si>
    <t>январь-март 2016г</t>
  </si>
  <si>
    <t>январь-март 2015 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</si>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</sst>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43" fontId="5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Alignment="1">
      <alignment wrapText="1"/>
    </xf>
    <xf numFmtId="43" fontId="5" fillId="0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55;-1%20&#1084;&#1072;&#1088;&#1090;\&#1087;-1(&#1088;&#1072;&#1079;&#1076;&#1077;&#1083;&#1099;%201-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55;-1%20&#1084;&#1072;&#1088;&#1090;\&#1087;-1(&#1088;&#1072;&#1079;&#1076;&#1077;&#1083;%2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4\&#1087;-4&#1084;&#1072;&#1088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4\&#1055;-4%20(&#1076;&#1086;%2015)\&#1087;-4(&#1076;&#1086;%2015)1%20&#1082;&#107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55;-1%20&#1084;&#1072;&#1088;&#1090;\&#1087;-1(&#1091;&#1089;&#1083;&#1091;&#1075;&#1080;)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6%20&#1075;&#1086;&#1076;\&#1103;&#1085;&#1074;&#1072;&#1088;&#1100;-&#1076;&#1077;&#1082;&#1072;&#1073;&#1088;&#11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3\&#1052;&#1072;&#1088;&#1090;\&#1055;-3(&#1088;&#1072;&#1079;&#1076;&#1077;&#1083;&#1099;%201-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0">
          <cell r="J60">
            <v>4138900.4</v>
          </cell>
        </row>
        <row r="64">
          <cell r="J64">
            <v>2789498.9</v>
          </cell>
          <cell r="L64">
            <v>7266861.1000000006</v>
          </cell>
          <cell r="N64">
            <v>5263892.5999999996</v>
          </cell>
        </row>
        <row r="88">
          <cell r="J88">
            <v>129888.3</v>
          </cell>
          <cell r="L88">
            <v>478196.1</v>
          </cell>
          <cell r="N88">
            <v>565592.5</v>
          </cell>
        </row>
        <row r="148">
          <cell r="J148">
            <v>25.4</v>
          </cell>
          <cell r="L148">
            <v>76.2</v>
          </cell>
          <cell r="N148">
            <v>1137.9000000000001</v>
          </cell>
        </row>
        <row r="151">
          <cell r="J151">
            <v>28598.400000000001</v>
          </cell>
          <cell r="L151">
            <v>93627.9</v>
          </cell>
          <cell r="N151">
            <v>85671.9</v>
          </cell>
        </row>
        <row r="167">
          <cell r="J167">
            <v>14052</v>
          </cell>
          <cell r="L167">
            <v>31376</v>
          </cell>
          <cell r="N167">
            <v>40419</v>
          </cell>
        </row>
        <row r="189">
          <cell r="J189">
            <v>21753</v>
          </cell>
          <cell r="L189">
            <v>63855</v>
          </cell>
        </row>
        <row r="192">
          <cell r="J192">
            <v>444563.1</v>
          </cell>
          <cell r="L192">
            <v>1181635</v>
          </cell>
          <cell r="N192">
            <v>672955.3</v>
          </cell>
        </row>
        <row r="212">
          <cell r="J212">
            <v>79966</v>
          </cell>
          <cell r="L212">
            <v>137119</v>
          </cell>
          <cell r="N212">
            <v>146071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9">
          <cell r="J59">
            <v>985924.3</v>
          </cell>
          <cell r="L59">
            <v>2830416.6</v>
          </cell>
          <cell r="N59">
            <v>2288326.1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1">
          <cell r="J61">
            <v>3105</v>
          </cell>
          <cell r="K61">
            <v>1095</v>
          </cell>
        </row>
        <row r="67">
          <cell r="J67">
            <v>127</v>
          </cell>
          <cell r="K67">
            <v>127</v>
          </cell>
        </row>
        <row r="80">
          <cell r="J80">
            <v>4583</v>
          </cell>
          <cell r="K80">
            <v>2261</v>
          </cell>
        </row>
        <row r="92">
          <cell r="J92">
            <v>4558</v>
          </cell>
          <cell r="K92">
            <v>2031</v>
          </cell>
        </row>
        <row r="113">
          <cell r="J113">
            <v>11.73</v>
          </cell>
          <cell r="K113">
            <v>4.1900000000000004</v>
          </cell>
        </row>
        <row r="116">
          <cell r="J116">
            <v>41.04</v>
          </cell>
          <cell r="K116">
            <v>13.81</v>
          </cell>
        </row>
        <row r="125">
          <cell r="J125">
            <v>17.78</v>
          </cell>
          <cell r="K125">
            <v>7.47</v>
          </cell>
        </row>
        <row r="161">
          <cell r="J161">
            <v>24.151</v>
          </cell>
          <cell r="K161">
            <v>11.031000000000001</v>
          </cell>
        </row>
        <row r="167">
          <cell r="J167">
            <v>6.6</v>
          </cell>
          <cell r="K167">
            <v>2.2999999999999998</v>
          </cell>
        </row>
        <row r="170">
          <cell r="J170">
            <v>0</v>
          </cell>
          <cell r="K170">
            <v>0</v>
          </cell>
        </row>
        <row r="176">
          <cell r="J176">
            <v>7.6</v>
          </cell>
        </row>
        <row r="182">
          <cell r="K182">
            <v>3.3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_7_мес"/>
      <sheetName val="Стр_01_Гр_2_8_мес"/>
      <sheetName val="Стр_01_Гр_3_9_мес"/>
      <sheetName val="Стр_01_Гр_4_10_мес"/>
      <sheetName val="Стр_02_Гр_1_2_7_8_мес"/>
      <sheetName val="Стр_02_Гр_3_4_9_10_мес"/>
      <sheetName val="Стр_01_Гр_5_6_11_кварт"/>
      <sheetName val="Стр_02_Гр_5_6_11_кварт"/>
      <sheetName val="Стр_12-18_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6">
          <cell r="N66">
            <v>2533370.6</v>
          </cell>
          <cell r="O66">
            <v>876542.9</v>
          </cell>
          <cell r="P66">
            <v>2453100.9</v>
          </cell>
        </row>
      </sheetData>
      <sheetData sheetId="6">
        <row r="62">
          <cell r="J62">
            <v>24047.7</v>
          </cell>
          <cell r="K62">
            <v>23976.5</v>
          </cell>
          <cell r="L62">
            <v>24830.799999999999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-2_7-8_кварт"/>
      <sheetName val="Стр_01_Гр_3-4_9-10_кварт"/>
      <sheetName val="Стр_01_Гр_5_6_11_кварт"/>
      <sheetName val="Стр_02_Гр_1-2_7-8_кварт"/>
      <sheetName val="Стр_02_Гр_3-4_9-10_кварт"/>
      <sheetName val="Стр_02_Гр_5_6_11_кварт"/>
      <sheetName val="Стр_12-18_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8">
          <cell r="L68">
            <v>35347.5</v>
          </cell>
          <cell r="M68">
            <v>147851.79999999999</v>
          </cell>
          <cell r="P68">
            <v>353</v>
          </cell>
          <cell r="Q68">
            <v>335.2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30_ме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J56">
            <v>326297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19">
          <cell r="C19">
            <v>498.41899999999998</v>
          </cell>
        </row>
        <row r="20">
          <cell r="C20">
            <v>236</v>
          </cell>
        </row>
        <row r="21">
          <cell r="C21">
            <v>374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02_мес"/>
      <sheetName val="Стр_03_05-07_12_29_мес"/>
      <sheetName val="Стр_08-11_кварт"/>
      <sheetName val="Стр_13_25_28_мес"/>
      <sheetName val="Стр_15-20_мес"/>
      <sheetName val="Стр_21-24_кварт"/>
      <sheetName val="Стр_26-27_мес"/>
      <sheetName val="Стр_30-35_кварт"/>
      <sheetName val="Стр_36_год"/>
      <sheetName val="Стр_37-40_50_кварт"/>
      <sheetName val="Стр_41-49_ква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7">
          <cell r="J57">
            <v>390632</v>
          </cell>
          <cell r="K57">
            <v>-319816</v>
          </cell>
          <cell r="L57">
            <v>473515</v>
          </cell>
          <cell r="M57">
            <v>-236163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I5" sqref="I5"/>
    </sheetView>
  </sheetViews>
  <sheetFormatPr defaultColWidth="9.140625" defaultRowHeight="15" x14ac:dyDescent="0.25"/>
  <cols>
    <col min="1" max="1" width="42.7109375" style="2" customWidth="1"/>
    <col min="2" max="2" width="11.28515625" style="2" bestFit="1" customWidth="1"/>
    <col min="3" max="3" width="12.42578125" style="2" customWidth="1"/>
    <col min="4" max="4" width="13" style="2" customWidth="1"/>
    <col min="5" max="5" width="13.5703125" style="2" customWidth="1"/>
    <col min="6" max="6" width="9.140625" style="2"/>
    <col min="7" max="7" width="11.42578125" style="2" customWidth="1"/>
    <col min="8" max="9" width="9.140625" style="2"/>
    <col min="10" max="10" width="12" style="2" bestFit="1" customWidth="1"/>
    <col min="11" max="16384" width="9.140625" style="2"/>
  </cols>
  <sheetData>
    <row r="1" spans="1:10" ht="38.25" customHeight="1" x14ac:dyDescent="0.25">
      <c r="A1" s="1" t="s">
        <v>0</v>
      </c>
      <c r="B1" s="1"/>
      <c r="C1" s="1"/>
      <c r="D1" s="1"/>
      <c r="E1" s="1"/>
    </row>
    <row r="2" spans="1:10" x14ac:dyDescent="0.25">
      <c r="A2" s="3" t="s">
        <v>1</v>
      </c>
      <c r="B2" s="3"/>
      <c r="C2" s="3"/>
      <c r="D2" s="3"/>
      <c r="E2" s="3"/>
    </row>
    <row r="3" spans="1:10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10" ht="60" x14ac:dyDescent="0.25">
      <c r="A4" s="6" t="s">
        <v>7</v>
      </c>
      <c r="B4" s="7">
        <f>([1]Стр_01_мес!$J$60)/1000</f>
        <v>4138.9003999999995</v>
      </c>
      <c r="C4" s="7">
        <f>11103.67</f>
        <v>11103.67</v>
      </c>
      <c r="D4" s="7">
        <f>C4/E4*100</f>
        <v>8819.4360603653695</v>
      </c>
      <c r="E4" s="8">
        <v>125.9</v>
      </c>
      <c r="G4" s="21"/>
      <c r="J4" s="9"/>
    </row>
    <row r="5" spans="1:10" ht="45" x14ac:dyDescent="0.25">
      <c r="A5" s="6" t="s">
        <v>8</v>
      </c>
      <c r="B5" s="7">
        <f>([1]Стр_01_мес!$J$64+[1]Стр_01_мес!$J$88+[1]Стр_01_мес!$J$148+[1]Стр_01_мес!$J$151+[1]Стр_01_мес!$J$167+[1]Стр_01_мес!$J$192+[1]Стр_01_мес!$J$212)/1000</f>
        <v>3486.5920999999998</v>
      </c>
      <c r="C5" s="7">
        <f>([1]Стр_01_мес!$L$64+[1]Стр_01_мес!$L$88+[1]Стр_01_мес!$L$148+[1]Стр_01_мес!$L$151+[1]Стр_01_мес!$L$167+[1]Стр_01_мес!$L$192+[1]Стр_01_мес!$L$212)/1000</f>
        <v>9188.8913000000011</v>
      </c>
      <c r="D5" s="7">
        <f>([1]Стр_01_мес!$N$64+[1]Стр_01_мес!$N$88+[1]Стр_01_мес!$N$148+[1]Стр_01_мес!$N$151+[1]Стр_01_мес!$N$167+[1]Стр_01_мес!$N$192+[1]Стр_01_мес!$N$212)/1000</f>
        <v>6775.7402000000002</v>
      </c>
      <c r="E5" s="8">
        <f>C5/D5*100</f>
        <v>135.61457536403182</v>
      </c>
    </row>
    <row r="6" spans="1:10" ht="30" x14ac:dyDescent="0.25">
      <c r="A6" s="6" t="s">
        <v>9</v>
      </c>
      <c r="B6" s="10"/>
      <c r="C6" s="11"/>
      <c r="D6" s="12"/>
      <c r="E6" s="13"/>
    </row>
    <row r="7" spans="1:10" x14ac:dyDescent="0.25">
      <c r="A7" s="6" t="s">
        <v>10</v>
      </c>
      <c r="B7" s="11">
        <f>[2]Стр_50_1_мес!$K$113+[2]Стр_50_1_мес!$K$116+[2]Стр_50_1_мес!$K$125</f>
        <v>25.47</v>
      </c>
      <c r="C7" s="11">
        <f>[2]Стр_50_1_мес!$J$113+[2]Стр_50_1_мес!$J$116+[2]Стр_50_1_мес!$J$125</f>
        <v>70.55</v>
      </c>
      <c r="D7" s="11">
        <v>31.6</v>
      </c>
      <c r="E7" s="11">
        <f t="shared" ref="E7:E19" si="0">C7/D7*100</f>
        <v>223.25949367088606</v>
      </c>
    </row>
    <row r="8" spans="1:10" x14ac:dyDescent="0.25">
      <c r="A8" s="6" t="s">
        <v>11</v>
      </c>
      <c r="B8" s="11">
        <f>[2]Стр_50_1_мес!$K$161</f>
        <v>11.031000000000001</v>
      </c>
      <c r="C8" s="11">
        <f>[2]Стр_50_1_мес!$J$161</f>
        <v>24.151</v>
      </c>
      <c r="D8" s="14">
        <v>144.69999999999999</v>
      </c>
      <c r="E8" s="8">
        <f t="shared" si="0"/>
        <v>16.690393918451971</v>
      </c>
    </row>
    <row r="9" spans="1:10" ht="15.75" customHeight="1" x14ac:dyDescent="0.25">
      <c r="A9" s="6" t="s">
        <v>12</v>
      </c>
      <c r="B9" s="15">
        <f>[2]Стр_50_1_мес!$K$167+[2]Стр_50_1_мес!$K$170</f>
        <v>2.2999999999999998</v>
      </c>
      <c r="C9" s="15">
        <f>[2]Стр_50_1_мес!$J$167+[2]Стр_50_1_мес!$J$170</f>
        <v>6.6</v>
      </c>
      <c r="D9" s="14">
        <v>7.06</v>
      </c>
      <c r="E9" s="8">
        <f t="shared" si="0"/>
        <v>93.48441926345609</v>
      </c>
    </row>
    <row r="10" spans="1:10" ht="30" x14ac:dyDescent="0.25">
      <c r="A10" s="6" t="s">
        <v>13</v>
      </c>
      <c r="B10" s="11">
        <f>[2]Стр_50_1_мес!$K$182</f>
        <v>3.3</v>
      </c>
      <c r="C10" s="11">
        <f>[2]Стр_50_1_мес!$J$176</f>
        <v>7.6</v>
      </c>
      <c r="D10" s="14">
        <v>8.9</v>
      </c>
      <c r="E10" s="8">
        <f t="shared" si="0"/>
        <v>85.393258426966284</v>
      </c>
    </row>
    <row r="11" spans="1:10" x14ac:dyDescent="0.25">
      <c r="A11" s="6" t="s">
        <v>14</v>
      </c>
      <c r="B11" s="11">
        <f>[2]Стр_50_1_мес!$K$92</f>
        <v>2031</v>
      </c>
      <c r="C11" s="11">
        <f>[2]Стр_50_1_мес!$J$92</f>
        <v>4558</v>
      </c>
      <c r="D11" s="14">
        <v>4698</v>
      </c>
      <c r="E11" s="8">
        <f t="shared" si="0"/>
        <v>97.020008514261391</v>
      </c>
    </row>
    <row r="12" spans="1:10" ht="18" customHeight="1" x14ac:dyDescent="0.25">
      <c r="A12" s="16" t="s">
        <v>15</v>
      </c>
      <c r="B12" s="11">
        <f>[2]Стр_50_1_мес!$K$61+[2]Стр_50_1_мес!$K$67+[2]Стр_50_1_мес!$K$80</f>
        <v>3483</v>
      </c>
      <c r="C12" s="11">
        <f>[2]Стр_50_1_мес!$J$61+[2]Стр_50_1_мес!$J$67+[2]Стр_50_1_мес!$J$80</f>
        <v>7815</v>
      </c>
      <c r="D12" s="14">
        <v>2959</v>
      </c>
      <c r="E12" s="8">
        <f t="shared" si="0"/>
        <v>264.1094964515039</v>
      </c>
    </row>
    <row r="13" spans="1:10" ht="45" x14ac:dyDescent="0.25">
      <c r="A13" s="6" t="s">
        <v>16</v>
      </c>
      <c r="B13" s="11">
        <f>([1]Стр_01_мес!$J$189)/1000</f>
        <v>21.753</v>
      </c>
      <c r="C13" s="11">
        <f>([1]Стр_01_мес!$L$189)/1000</f>
        <v>63.854999999999997</v>
      </c>
      <c r="D13" s="14">
        <v>64.915000000000006</v>
      </c>
      <c r="E13" s="8">
        <f t="shared" si="0"/>
        <v>98.367095432488625</v>
      </c>
    </row>
    <row r="14" spans="1:10" ht="45" x14ac:dyDescent="0.25">
      <c r="A14" s="6" t="s">
        <v>17</v>
      </c>
      <c r="B14" s="7">
        <f>([3]Стр_01_Гр_1_7_мес!$O$66/[3]Стр_01_Гр_2_8_мес!$K$62)*1000</f>
        <v>36558.417617250227</v>
      </c>
      <c r="C14" s="7">
        <f>(([3]Стр_01_Гр_1_7_мес!$N$66+'[4]Стр_01_Гр_1-2_7-8_кварт'!$L$68)/('[4]Стр_01_Гр_1-2_7-8_кварт'!$P$68+[3]Стр_01_Гр_2_8_мес!$J$62))/3*1000</f>
        <v>35090.770619968549</v>
      </c>
      <c r="D14" s="7">
        <f>(([3]Стр_01_Гр_1_7_мес!$P$66+'[4]Стр_01_Гр_1-2_7-8_кварт'!$M$68)/('[4]Стр_01_Гр_1-2_7-8_кварт'!$Q$68+[3]Стр_01_Гр_2_8_мес!$L$62))/3*1000</f>
        <v>34450.617234893638</v>
      </c>
      <c r="E14" s="11">
        <f t="shared" si="0"/>
        <v>101.8581768236841</v>
      </c>
    </row>
    <row r="15" spans="1:10" ht="30" x14ac:dyDescent="0.25">
      <c r="A15" s="6" t="s">
        <v>18</v>
      </c>
      <c r="B15" s="11">
        <f>([1]Стр_22_мес!$J$59)/1000</f>
        <v>985.92430000000002</v>
      </c>
      <c r="C15" s="11">
        <f>([1]Стр_22_мес!$L$59)/1000</f>
        <v>2830.4166</v>
      </c>
      <c r="D15" s="14">
        <f>([1]Стр_22_мес!$N$59)/1000</f>
        <v>2288.3261000000002</v>
      </c>
      <c r="E15" s="8">
        <f t="shared" si="0"/>
        <v>123.68939024905583</v>
      </c>
    </row>
    <row r="16" spans="1:10" ht="30" x14ac:dyDescent="0.25">
      <c r="A16" s="6" t="s">
        <v>19</v>
      </c>
      <c r="B16" s="11">
        <f>('[5]Стр_01-30_мес'!$J$56)/1000</f>
        <v>326.29700000000003</v>
      </c>
      <c r="C16" s="11">
        <v>813.36500000000001</v>
      </c>
      <c r="D16" s="14">
        <v>940.07399999999996</v>
      </c>
      <c r="E16" s="8">
        <f t="shared" si="0"/>
        <v>86.521380231769001</v>
      </c>
    </row>
    <row r="17" spans="1:5" ht="48" x14ac:dyDescent="0.25">
      <c r="A17" s="6" t="s">
        <v>20</v>
      </c>
      <c r="B17" s="7">
        <v>7307.6</v>
      </c>
      <c r="C17" s="7">
        <v>15933.6</v>
      </c>
      <c r="D17" s="14">
        <v>7793</v>
      </c>
      <c r="E17" s="8">
        <f t="shared" si="0"/>
        <v>204.46041319132556</v>
      </c>
    </row>
    <row r="18" spans="1:5" ht="30" x14ac:dyDescent="0.25">
      <c r="A18" s="6" t="s">
        <v>21</v>
      </c>
      <c r="B18" s="7">
        <v>7307.6</v>
      </c>
      <c r="C18" s="7">
        <v>15933.6</v>
      </c>
      <c r="D18" s="14">
        <v>7793</v>
      </c>
      <c r="E18" s="8">
        <f t="shared" si="0"/>
        <v>204.46041319132556</v>
      </c>
    </row>
    <row r="19" spans="1:5" ht="48.75" customHeight="1" x14ac:dyDescent="0.25">
      <c r="A19" s="17" t="s">
        <v>22</v>
      </c>
      <c r="B19" s="11">
        <f>C19-[6]Февраль!C19</f>
        <v>-427.60299999999995</v>
      </c>
      <c r="C19" s="11">
        <f>('[7]Стр_01-02_мес'!$J$57+'[7]Стр_01-02_мес'!$K$57)/1000</f>
        <v>70.816000000000003</v>
      </c>
      <c r="D19" s="14">
        <f>('[7]Стр_01-02_мес'!$L$57+'[7]Стр_01-02_мес'!$M$57)/1000</f>
        <v>237.352</v>
      </c>
      <c r="E19" s="8"/>
    </row>
    <row r="20" spans="1:5" x14ac:dyDescent="0.25">
      <c r="A20" s="6" t="s">
        <v>23</v>
      </c>
      <c r="B20" s="18">
        <v>177</v>
      </c>
      <c r="C20" s="18">
        <f>B20+[6]Февраль!C20</f>
        <v>413</v>
      </c>
      <c r="D20" s="14">
        <f>139+145+147</f>
        <v>431</v>
      </c>
      <c r="E20" s="8">
        <f>C20/D20*100</f>
        <v>95.823665893271453</v>
      </c>
    </row>
    <row r="21" spans="1:5" x14ac:dyDescent="0.25">
      <c r="A21" s="6" t="s">
        <v>24</v>
      </c>
      <c r="B21" s="18">
        <v>221</v>
      </c>
      <c r="C21" s="18">
        <f>B21+[6]Февраль!C21</f>
        <v>595</v>
      </c>
      <c r="D21" s="14">
        <f>230+181+193</f>
        <v>604</v>
      </c>
      <c r="E21" s="8">
        <f>C21/D21*100</f>
        <v>98.509933774834437</v>
      </c>
    </row>
    <row r="22" spans="1:5" x14ac:dyDescent="0.25">
      <c r="A22" s="3"/>
      <c r="B22" s="19"/>
      <c r="C22" s="19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20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pageSetup paperSize="9" scale="93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2016-05-17T13:53:51Z</dcterms:modified>
</cp:coreProperties>
</file>