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honovaoa\Desktop\111Изменения образование  14.01.2015\ИЗМЕНЕНИЯ 17.04.2015\ИЗМЕНЕНИЯ бюджет 17.04.2015\"/>
    </mc:Choice>
  </mc:AlternateContent>
  <bookViews>
    <workbookView xWindow="0" yWindow="1800" windowWidth="28800" windowHeight="11835" activeTab="2"/>
  </bookViews>
  <sheets>
    <sheet name="ПАСПОРТ (изм)" sheetId="3" r:id="rId1"/>
    <sheet name="Паспорт Подпрогр (изм)" sheetId="2" r:id="rId2"/>
    <sheet name="Прилож Бюджет (изм13.02.2015)" sheetId="1" r:id="rId3"/>
  </sheets>
  <externalReferences>
    <externalReference r:id="rId4"/>
    <externalReference r:id="rId5"/>
  </externalReferences>
  <definedNames>
    <definedName name="_xlnm.Print_Titles" localSheetId="2">'Прилож Бюджет (изм13.02.2015)'!$13:$15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7" i="1" l="1"/>
  <c r="F116" i="1"/>
  <c r="E29" i="1"/>
  <c r="G23" i="2" l="1"/>
  <c r="F23" i="2"/>
  <c r="E23" i="2"/>
  <c r="D23" i="2"/>
  <c r="C23" i="2"/>
  <c r="C22" i="2"/>
  <c r="B36" i="3" l="1"/>
  <c r="B35" i="3"/>
  <c r="B34" i="3"/>
  <c r="B33" i="3"/>
  <c r="G32" i="3"/>
  <c r="F32" i="3"/>
  <c r="E32" i="3"/>
  <c r="D32" i="3"/>
  <c r="C32" i="3"/>
  <c r="G29" i="3"/>
  <c r="G28" i="3" s="1"/>
  <c r="F29" i="3"/>
  <c r="F28" i="3" s="1"/>
  <c r="E29" i="3"/>
  <c r="D29" i="3"/>
  <c r="B23" i="2"/>
  <c r="C21" i="2"/>
  <c r="G22" i="2"/>
  <c r="G21" i="2" s="1"/>
  <c r="F22" i="2"/>
  <c r="F21" i="2" s="1"/>
  <c r="E22" i="2"/>
  <c r="E21" i="2" s="1"/>
  <c r="D22" i="2"/>
  <c r="G15" i="2"/>
  <c r="G14" i="2"/>
  <c r="E28" i="3" l="1"/>
  <c r="B22" i="2"/>
  <c r="B21" i="2" s="1"/>
  <c r="B31" i="3"/>
  <c r="B29" i="3"/>
  <c r="D28" i="3"/>
  <c r="B32" i="3"/>
  <c r="B30" i="3"/>
  <c r="C28" i="3"/>
  <c r="D21" i="2"/>
  <c r="B28" i="3" l="1"/>
  <c r="E125" i="1" l="1"/>
  <c r="E124" i="1"/>
  <c r="I122" i="1"/>
  <c r="H122" i="1"/>
  <c r="G122" i="1"/>
  <c r="J117" i="1"/>
  <c r="I117" i="1"/>
  <c r="H117" i="1"/>
  <c r="G117" i="1"/>
  <c r="E115" i="1"/>
  <c r="E113" i="1"/>
  <c r="E112" i="1"/>
  <c r="E110" i="1"/>
  <c r="E109" i="1"/>
  <c r="F107" i="1"/>
  <c r="E107" i="1" s="1"/>
  <c r="E106" i="1"/>
  <c r="E105" i="1"/>
  <c r="E104" i="1"/>
  <c r="E103" i="1"/>
  <c r="F101" i="1"/>
  <c r="E101" i="1" s="1"/>
  <c r="E100" i="1"/>
  <c r="E99" i="1"/>
  <c r="E98" i="1"/>
  <c r="J97" i="1"/>
  <c r="I97" i="1"/>
  <c r="I68" i="1" s="1"/>
  <c r="H97" i="1"/>
  <c r="G97" i="1"/>
  <c r="F97" i="1"/>
  <c r="E96" i="1"/>
  <c r="E95" i="1"/>
  <c r="E94" i="1"/>
  <c r="E93" i="1"/>
  <c r="E92" i="1"/>
  <c r="E91" i="1"/>
  <c r="E90" i="1"/>
  <c r="E89" i="1"/>
  <c r="J88" i="1"/>
  <c r="J68" i="1" s="1"/>
  <c r="I88" i="1"/>
  <c r="H88" i="1"/>
  <c r="G88" i="1"/>
  <c r="F88" i="1"/>
  <c r="F68" i="1" s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H68" i="1"/>
  <c r="F67" i="1"/>
  <c r="E67" i="1" s="1"/>
  <c r="E66" i="1"/>
  <c r="E65" i="1"/>
  <c r="E64" i="1"/>
  <c r="E63" i="1"/>
  <c r="E62" i="1"/>
  <c r="J61" i="1"/>
  <c r="I61" i="1"/>
  <c r="H61" i="1"/>
  <c r="G61" i="1"/>
  <c r="F61" i="1"/>
  <c r="E60" i="1"/>
  <c r="E59" i="1"/>
  <c r="E58" i="1"/>
  <c r="E57" i="1"/>
  <c r="E56" i="1"/>
  <c r="E55" i="1"/>
  <c r="E54" i="1"/>
  <c r="J52" i="1"/>
  <c r="I52" i="1"/>
  <c r="H52" i="1"/>
  <c r="G52" i="1"/>
  <c r="F52" i="1"/>
  <c r="F47" i="1"/>
  <c r="E47" i="1"/>
  <c r="J38" i="1"/>
  <c r="E37" i="1"/>
  <c r="I35" i="1"/>
  <c r="H35" i="1"/>
  <c r="E31" i="1"/>
  <c r="E30" i="1"/>
  <c r="E35" i="1"/>
  <c r="E27" i="1"/>
  <c r="I123" i="1" l="1"/>
  <c r="I121" i="1" s="1"/>
  <c r="E88" i="1"/>
  <c r="I118" i="1"/>
  <c r="I116" i="1"/>
  <c r="F123" i="1"/>
  <c r="J123" i="1"/>
  <c r="J121" i="1" s="1"/>
  <c r="E61" i="1"/>
  <c r="J118" i="1"/>
  <c r="J116" i="1" s="1"/>
  <c r="G68" i="1"/>
  <c r="E68" i="1" s="1"/>
  <c r="E97" i="1"/>
  <c r="F122" i="1"/>
  <c r="E122" i="1" s="1"/>
  <c r="H123" i="1"/>
  <c r="H121" i="1" s="1"/>
  <c r="E117" i="1"/>
  <c r="F118" i="1"/>
  <c r="E52" i="1"/>
  <c r="H118" i="1"/>
  <c r="H116" i="1" s="1"/>
  <c r="G118" i="1" l="1"/>
  <c r="G116" i="1" s="1"/>
  <c r="F121" i="1"/>
  <c r="G123" i="1"/>
  <c r="E118" i="1" l="1"/>
  <c r="E116" i="1" s="1"/>
  <c r="G121" i="1"/>
  <c r="E121" i="1" s="1"/>
  <c r="E123" i="1"/>
</calcChain>
</file>

<file path=xl/sharedStrings.xml><?xml version="1.0" encoding="utf-8"?>
<sst xmlns="http://schemas.openxmlformats.org/spreadsheetml/2006/main" count="484" uniqueCount="266">
  <si>
    <t>к постановлению администрации Воскресенского муниципального района Московской области</t>
  </si>
  <si>
    <t>от ___________  № __________</t>
  </si>
  <si>
    <t>Приложение 1</t>
  </si>
  <si>
    <t xml:space="preserve">к Подпрограмме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</si>
  <si>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ПЕРЕЧЕНЬ МЕРОПРИЯТИЙ ПОДПРОГРАММЫ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</si>
  <si>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</si>
  <si>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№ п/п</t>
  </si>
  <si>
    <t>Мероприятия по реализации Программы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</si>
  <si>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</si>
  <si>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</si>
  <si>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</si>
  <si>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</si>
  <si>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Раздел 1.  Организационные мероприятия</t>
  </si>
  <si>
    <t>1.1</t>
  </si>
  <si>
    <t>Назначение ответственных лиц в учреждениях за реализацию программных мероприятий</t>
  </si>
  <si>
    <t xml:space="preserve">За счет основной деятельности </t>
  </si>
  <si>
    <t>Муниципальные учреждения, отраслевые органы администрации</t>
  </si>
  <si>
    <t>1.2</t>
  </si>
  <si>
    <t xml:space="preserve"> Организация обучения руководителей учреждений, ответственных за энергоэффективность   методам энергосбережения, технико-экономической оценке энергосберегающих мероприятий.</t>
  </si>
  <si>
    <t>2015-2017</t>
  </si>
  <si>
    <t>1.3</t>
  </si>
  <si>
    <t xml:space="preserve"> Обеспечение контроля за  внедрением энергосберегающих мероприятий   при ремонте,  зданий, строений, сооружений.</t>
  </si>
  <si>
    <t>2015-2019</t>
  </si>
  <si>
    <t>1.4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</si>
  <si>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</si>
  <si>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1.5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</si>
  <si>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холстом ходу» и др.).</t>
  </si>
  <si>
    <t>1.6</t>
  </si>
  <si>
    <t>Контроль за нецелевым использованием энергоносителей (отбор воды из системы отопления и др.).</t>
  </si>
  <si>
    <t>1.7</t>
  </si>
  <si>
    <t xml:space="preserve"> Снижение  отопительной нагрузки в зданиях или отдельных помещениях в нерабочие периоды.</t>
  </si>
  <si>
    <t>1.8</t>
  </si>
  <si>
    <t>Ведение систематического мониторинга  показателей энергопотребления в учреждениях,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</si>
  <si>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1.9</t>
  </si>
  <si>
    <t>Локальный учета расхода энергоносителей (по подразделениям, отдельным помещениям).</t>
  </si>
  <si>
    <t>Итого по разделу 1, в том числе:</t>
  </si>
  <si>
    <t>Раздел II.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</si>
  <si>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бюджет Воскресенско-го муниципально-го района</t>
  </si>
  <si>
    <t>2.1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</si>
  <si>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</si>
  <si>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2.1.1.</t>
  </si>
  <si>
    <t>Администрация г.п. Хорлово</t>
  </si>
  <si>
    <t>Бюджет городского поселения Хорлово</t>
  </si>
  <si>
    <t>2.1.2.</t>
  </si>
  <si>
    <t>АМУ "КПСЦ Родник"</t>
  </si>
  <si>
    <t>МБУ "ПМК "Новое поколение"</t>
  </si>
  <si>
    <t>Учреждения культуры</t>
  </si>
  <si>
    <t>Бюджет Воскресенского муниципального района</t>
  </si>
  <si>
    <t>Управление культуры</t>
  </si>
  <si>
    <t>Учреждения образования</t>
  </si>
  <si>
    <t>Управление образования</t>
  </si>
  <si>
    <t>2.1.3.</t>
  </si>
  <si>
    <t>Учреждения комитета по физической культуре, спорту, туризму и работе с молодежью</t>
  </si>
  <si>
    <t>Комитет по физической культуре</t>
  </si>
  <si>
    <t>Итого по разделу 2, в том числе:</t>
  </si>
  <si>
    <t>Раздел III.  Снижение объемов потребления ЭР в Учреждениях.</t>
  </si>
  <si>
    <t>3.1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</si>
  <si>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</si>
  <si>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</si>
  <si>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</si>
  <si>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3.2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</si>
  <si>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</si>
  <si>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3.2.1.</t>
  </si>
  <si>
    <t>3.2.2.</t>
  </si>
  <si>
    <t>3.3</t>
  </si>
  <si>
    <t>Повышение тепловой защиты зданий, строений, сооружуний</t>
  </si>
  <si>
    <t>2015-2018</t>
  </si>
  <si>
    <t>3.3.1.</t>
  </si>
  <si>
    <t>3.3.2.</t>
  </si>
  <si>
    <t>3.3.3.</t>
  </si>
  <si>
    <t>3.4</t>
  </si>
  <si>
    <t>Замена старых окон на пластиковые с двухкамерным стеклопакетом, твердым селективным покрытием и системой вентиляции</t>
  </si>
  <si>
    <t>3.4.1.</t>
  </si>
  <si>
    <t>3.4.2.</t>
  </si>
  <si>
    <t>3.4.2.1.1.</t>
  </si>
  <si>
    <t>библиотека ул. Куйбышева, д. 47 г</t>
  </si>
  <si>
    <t>3.4.2.1.2.</t>
  </si>
  <si>
    <t>библиотека ул. Менделеева, д. 28</t>
  </si>
  <si>
    <t>3.5</t>
  </si>
  <si>
    <t xml:space="preserve"> Уплотнение оконных и дверных проемов (для сохранивших качество дверных блоков).</t>
  </si>
  <si>
    <t>3.5.1.</t>
  </si>
  <si>
    <t>3.6</t>
  </si>
  <si>
    <t>Замена ламп накаливания на  энергоэкономичные осветительные приборы</t>
  </si>
  <si>
    <t>3.6.1.</t>
  </si>
  <si>
    <t>Городское поселение Хорлово</t>
  </si>
  <si>
    <t>3.6.1.1.</t>
  </si>
  <si>
    <t>ДК "Хорлово"</t>
  </si>
  <si>
    <t>3.6.1.2.</t>
  </si>
  <si>
    <t>ДК "Красный Горняк"</t>
  </si>
  <si>
    <t>3.6.1.3.</t>
  </si>
  <si>
    <t>СК "Хорлово"</t>
  </si>
  <si>
    <t>3.6.1.4.</t>
  </si>
  <si>
    <t>СК "Фосфоритный"</t>
  </si>
  <si>
    <t>3.6.1.5.</t>
  </si>
  <si>
    <t>МБУ "Подростково-молодежный клуб "Новое поколение"</t>
  </si>
  <si>
    <t>3.6.1.6.</t>
  </si>
  <si>
    <t>Здание администрации ул. Зайцева, д. 22</t>
  </si>
  <si>
    <t>администрация с.п. Хорлово</t>
  </si>
  <si>
    <t>3.6.1.7.</t>
  </si>
  <si>
    <t>Здание администрации д. Елкино, ул. Школьная, д. 32</t>
  </si>
  <si>
    <t>3.7</t>
  </si>
  <si>
    <t>Установка энергосберегающих светильников</t>
  </si>
  <si>
    <t>3.7.1.1.</t>
  </si>
  <si>
    <t>3.7.1.2.</t>
  </si>
  <si>
    <t>3.7.1.3.</t>
  </si>
  <si>
    <t>3.7.1.4.</t>
  </si>
  <si>
    <t>3.7.1.5.</t>
  </si>
  <si>
    <t>3.8</t>
  </si>
  <si>
    <t>3.8.1.</t>
  </si>
  <si>
    <t xml:space="preserve"> Учреждение образования</t>
  </si>
  <si>
    <t>3.8.1.2</t>
  </si>
  <si>
    <t>МОУ СОШ №5  ( 3 здания )</t>
  </si>
  <si>
    <t>3.8.1.4</t>
  </si>
  <si>
    <t>МОУ СОШ №9</t>
  </si>
  <si>
    <t>3.8.1.5</t>
  </si>
  <si>
    <t>МОУ СОШ №12  ( 2 здания )</t>
  </si>
  <si>
    <t>3.8.1.11</t>
  </si>
  <si>
    <t>МОУ СОШ №26  ( 2 здания)</t>
  </si>
  <si>
    <t>3.8.1.14</t>
  </si>
  <si>
    <t>МОУ Барановская СОШ</t>
  </si>
  <si>
    <t>МДОУ Детский сад № 5 "Одуванчик"</t>
  </si>
  <si>
    <t>3.8.1.17</t>
  </si>
  <si>
    <t>МДОУ Детский сад №8 "Золотая рыбка"</t>
  </si>
  <si>
    <t>3.8.1.19</t>
  </si>
  <si>
    <t>МДОУ Детский сад №12 "Радуга"</t>
  </si>
  <si>
    <t>МДОУ Детский сад №25 "Незабудка"</t>
  </si>
  <si>
    <t>МДОУ Детский сад №27 "Лесная сказка"</t>
  </si>
  <si>
    <t>МДОУ Детский сад №34 "Солнышко"</t>
  </si>
  <si>
    <t>МДОУ Детский сад №38 "Чебурашка"</t>
  </si>
  <si>
    <t>МДОУ Детский сад №43 "Березка"</t>
  </si>
  <si>
    <t>МДОУ Детский сад №48 "Ладушка"</t>
  </si>
  <si>
    <t>МДОУ Детский сад №57 "Колокольчик"</t>
  </si>
  <si>
    <t>МДОУ Детский сад №60 "Колобок"</t>
  </si>
  <si>
    <t>МДОУ Детский сад №61 "Мечта"</t>
  </si>
  <si>
    <t>МДОУ Детский сад №62 "Ручеек"</t>
  </si>
  <si>
    <t>3.8.2.</t>
  </si>
  <si>
    <t>Городское поселение Хорлово (приборы учета хвс)</t>
  </si>
  <si>
    <t>3.8.2.1.</t>
  </si>
  <si>
    <t>здание администрации  г.п. Хорлово</t>
  </si>
  <si>
    <t>администрация  г.п. Хорлово</t>
  </si>
  <si>
    <t>3.8.2.2.</t>
  </si>
  <si>
    <t>3.8.2.3.</t>
  </si>
  <si>
    <t>3.8.2.4.</t>
  </si>
  <si>
    <t>3.8.2.5.</t>
  </si>
  <si>
    <t>3.8.2.6.</t>
  </si>
  <si>
    <t>3.8.2.7.</t>
  </si>
  <si>
    <t>Городское поселение Хорлово (приборы учета тепловой энергии)</t>
  </si>
  <si>
    <t>3.9</t>
  </si>
  <si>
    <t>Проектирование систем внутреннего электроснабжения.</t>
  </si>
  <si>
    <t>3.9.1.</t>
  </si>
  <si>
    <t xml:space="preserve"> Учреждения образования</t>
  </si>
  <si>
    <t>3.9.1.3.</t>
  </si>
  <si>
    <t>3.9.1.4.</t>
  </si>
  <si>
    <t>МДОУ Детский сад №29 "Волшебная сказка"</t>
  </si>
  <si>
    <t>3.9.1.5.</t>
  </si>
  <si>
    <t>МДОУ Детский сад №36 "Полянка"</t>
  </si>
  <si>
    <t>3.9.1.6.</t>
  </si>
  <si>
    <t xml:space="preserve">МДОУ Детский сад №28 </t>
  </si>
  <si>
    <t>3.10</t>
  </si>
  <si>
    <t>Капитальный ремонт систем электроснабжения.</t>
  </si>
  <si>
    <t>3.10.1</t>
  </si>
  <si>
    <t>3.10.1.1.</t>
  </si>
  <si>
    <t>МОУ СОШ №2</t>
  </si>
  <si>
    <t>3.10.1.2</t>
  </si>
  <si>
    <t>МОУ "Лицей №6"</t>
  </si>
  <si>
    <t>3.10.1.3</t>
  </si>
  <si>
    <t>3.10.1.4.</t>
  </si>
  <si>
    <t>3.10.1.6.</t>
  </si>
  <si>
    <t>МДОУ Детский сад № 28</t>
  </si>
  <si>
    <t>3.10.1.7</t>
  </si>
  <si>
    <t>МДОУ Детский сад №23</t>
  </si>
  <si>
    <t>3.10.1.8</t>
  </si>
  <si>
    <t>МДОУ Детский сад №32 "Снежинка"</t>
  </si>
  <si>
    <t>Итого по разделу 3, в том числе:</t>
  </si>
  <si>
    <t xml:space="preserve">Бюджет Воскресенского муниципального района </t>
  </si>
  <si>
    <t>Межбюджетные трансферты</t>
  </si>
  <si>
    <t>Внебюджетные средства</t>
  </si>
  <si>
    <t>Итого по Подпрограмме, в том числе:</t>
  </si>
  <si>
    <t>Внедрение системы учета потребления энергоресурсов</t>
  </si>
  <si>
    <t>Приложение  3</t>
  </si>
  <si>
    <t>Приложение 2</t>
  </si>
  <si>
    <t xml:space="preserve">Подпрограмма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</si>
  <si>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П А С П О Р Т ПОДПРОГРАММЫ</t>
  </si>
  <si>
    <t>Наименование  подпрограммы</t>
  </si>
  <si>
    <t xml:space="preserve">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</si>
  <si>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Цели подпрограммы</t>
  </si>
  <si>
    <t>1 Повышение энергетической эффективности бюджетной сферы района;</t>
  </si>
  <si>
    <t>2. Экономия бюджетных средств;</t>
  </si>
  <si>
    <t>3.Обеспечение рационального использования топливно-энергетических ресурсов за счет реализации энергосберегающих мероприятий</t>
  </si>
  <si>
    <t>Задачи подпрограммы</t>
  </si>
  <si>
    <t>1. Создание системы учета и контроля за эффективностью использования энергии и управления энергоэффективностью</t>
  </si>
  <si>
    <t>2. Проведение энергетического обследования с целью определения потенциала энергосбережения и повышения энергетической эффективности в учреждениях бюджетной сферы.</t>
  </si>
  <si>
    <t>3.  Обеспечение учета  энергоресурсов  в учреждениях бюджетной сферы.</t>
  </si>
  <si>
    <t>бюджет Воскресенского муниципального района</t>
  </si>
  <si>
    <t>4. Снижение объемов потребления энергетических ресурсов в учреждениях бюджетной сферы.</t>
  </si>
  <si>
    <t>Координатор  подпрограммы</t>
  </si>
  <si>
    <t>Муниципальный заказчик муниципальной подпрограммы</t>
  </si>
  <si>
    <t>Управление жилищно-коммунального комплекса администрации Воскресенского муниципального района Московской области.</t>
  </si>
  <si>
    <t>Сроки реализации муниципальной подпрограммы</t>
  </si>
  <si>
    <t>2015 - 2019 годы</t>
  </si>
  <si>
    <t>Источники финансирования муниципальной программы</t>
  </si>
  <si>
    <t xml:space="preserve">2015 г. </t>
  </si>
  <si>
    <t>2016 г.</t>
  </si>
  <si>
    <t xml:space="preserve">2017 г. </t>
  </si>
  <si>
    <t xml:space="preserve">2018 г. </t>
  </si>
  <si>
    <t xml:space="preserve">2019 г. </t>
  </si>
  <si>
    <t>Общий объем средств, в т.ч:</t>
  </si>
  <si>
    <t xml:space="preserve">Бюджет Воскресенского муниципального района: </t>
  </si>
  <si>
    <t xml:space="preserve">Бюджет городского поселения Хорлово </t>
  </si>
  <si>
    <t>МУНИЦИПАЛЬНАЯ ПРОГРАММА</t>
  </si>
  <si>
    <t xml:space="preserve"> "Энергосбережение и повышение энергетической эффективности в Воскресенском муниципальном районе на 2015-2019 годы" </t>
  </si>
  <si>
    <t>П А С П О Р Т</t>
  </si>
  <si>
    <t>Наименование муниципальной программы</t>
  </si>
  <si>
    <t>"Энергосбережение и повышение энергетической эффективности в  Воскресенском муниципальном районе на 2015-2019 годы" (далее - Программа)</t>
  </si>
  <si>
    <t>Цели муниципальной программы</t>
  </si>
  <si>
    <t>1. Повышение энергетической эффективности жилищно-коммунального хозяйства, бюджетной сферы, электрохозяйства района,транспорта</t>
  </si>
  <si>
    <t>2. Экономия бюджетных средств и средств потребителей энергоресурсов</t>
  </si>
  <si>
    <t>3. Обеспечение рационального использования топливно-энергетических ресурсов за счет реализации энергосберегающих мероприятий</t>
  </si>
  <si>
    <t>4. Обеспечение надежного и высокоэффективного наружного освещения населенных пунктов муниципального района</t>
  </si>
  <si>
    <t>5. Формирование комфортных условий проживания населения района</t>
  </si>
  <si>
    <t>Задачи муниципальной Программы</t>
  </si>
  <si>
    <t>1. Проведение комплекса организационно-правовых мероприятий по управлению энергосбережением на территории Воскресенского муниципального района</t>
  </si>
  <si>
    <t>2. Снижение объемов потребления всех видов топливно-энергетических ресурсов на территории Воскресенского муниципального района</t>
  </si>
  <si>
    <t>3. Сокращение расходов на оплату энергоресурсов в бюджетном секторе Воскресенского муниципального района</t>
  </si>
  <si>
    <t>4. Расширение практики применения энергосберегающих технологий при строительстве, модернизации, реконструкции и капитальном ремонте объектов наружного освещения, систем коммунальной инфраструктуры, муниципального имущества</t>
  </si>
  <si>
    <t>5. Размещение муниципального заказа с учетом требований по энергосбережению и повышению энергетической эффективности</t>
  </si>
  <si>
    <t>6. Проведение энергетических обследований, оформление энергетических паспортов</t>
  </si>
  <si>
    <t>7. Обеспечение учета всего объема потребляемых на территории района энергетических ресурсов</t>
  </si>
  <si>
    <t>8. Увеличение количества освещаемых территорий в населенных пунктах</t>
  </si>
  <si>
    <t>9. Экономное использование электроэнергии и средств, выделяемых на содержание систем наружного освещения</t>
  </si>
  <si>
    <t>Координатор муниципальной программы</t>
  </si>
  <si>
    <t>Муниципальный заказчик муниципальной программы</t>
  </si>
  <si>
    <t>Управление жилищно-коммунального комплекса администрации Воскресенского муниципального района Московской области (далее-УЖКК).</t>
  </si>
  <si>
    <t>Перечень подпрограмм</t>
  </si>
  <si>
    <t>Подпрограмма 1 «Энергосбережение и повышение энергетической эффективности в бюджетной сфере Воскресенского муниципального района Московской области на 2015-2019 годы» (далее - Подпрограмма)</t>
  </si>
  <si>
    <t>Сроки реализации муниципальной программы</t>
  </si>
  <si>
    <t>2015 г.</t>
  </si>
  <si>
    <t>2017 г.</t>
  </si>
  <si>
    <t>2018 г.</t>
  </si>
  <si>
    <t xml:space="preserve">Бюджет городского поселения Воскресенск </t>
  </si>
  <si>
    <t xml:space="preserve">Бюджет городского поселения им. Цюрупы </t>
  </si>
  <si>
    <t xml:space="preserve">Бюджет сельского поселения Фединское </t>
  </si>
  <si>
    <t xml:space="preserve">Бюджет сельского поселения Ашитковское </t>
  </si>
  <si>
    <r>
      <t>Бюджет городского поселения Белозерский</t>
    </r>
    <r>
      <rPr>
        <u/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 xml:space="preserve"> </t>
    </r>
  </si>
  <si>
    <t>Внебюджетные источники</t>
  </si>
  <si>
    <t>Планируемые результаты реализации муниципальной программы</t>
  </si>
  <si>
    <t>Планируемые результаты реализации Программы приведены в Приложении 6 к Программе</t>
  </si>
  <si>
    <t>Заместитель руководителя администрации Марахов И.В.,  председатель Комитета по физической культуре, спорту, туризму и работе с  молодежью администрации  Куньшин А.Ю.</t>
  </si>
  <si>
    <t>Планируемые результаты реализации Программы приведены в Приложении 1 к Подпрограмме</t>
  </si>
  <si>
    <t>Первый заместитель руководителя администрации Сорокин И.А.</t>
  </si>
  <si>
    <t>3.8.1.3</t>
  </si>
  <si>
    <t>3.8.1.6</t>
  </si>
  <si>
    <t>3.8.1.7</t>
  </si>
  <si>
    <t>3.8.1.8</t>
  </si>
  <si>
    <t>3.8.1.9</t>
  </si>
  <si>
    <t>3.8.1.10</t>
  </si>
  <si>
    <t>3.8.1.12</t>
  </si>
  <si>
    <t>3.8.1.13</t>
  </si>
  <si>
    <t>3.8.1.15</t>
  </si>
  <si>
    <t>3.8.1.16</t>
  </si>
  <si>
    <t>3.8.1.18</t>
  </si>
  <si>
    <t>3.8.2.8.</t>
  </si>
  <si>
    <t>3.8.3.</t>
  </si>
  <si>
    <t>3.8.3.1.</t>
  </si>
  <si>
    <t>3.8.3.2.</t>
  </si>
  <si>
    <t>3.8.3.3.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</si>
</sst>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hadow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hadow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6" fillId="0" borderId="0"/>
    <xf numFmtId="0" fontId="4" fillId="0" borderId="0"/>
  </cellStyleXfs>
  <cellXfs count="183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" fontId="5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right" vertical="center" wrapText="1"/>
    </xf>
    <xf numFmtId="4" fontId="15" fillId="2" borderId="1" xfId="1" applyNumberFormat="1" applyFont="1" applyFill="1" applyBorder="1" applyAlignment="1">
      <alignment horizontal="right" vertical="center" wrapText="1"/>
    </xf>
    <xf numFmtId="49" fontId="3" fillId="0" borderId="1" xfId="1" applyNumberFormat="1" applyFont="1" applyBorder="1" applyAlignment="1">
      <alignment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49" fontId="3" fillId="0" borderId="1" xfId="1" applyNumberFormat="1" applyFont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9" fillId="2" borderId="1" xfId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49" fontId="5" fillId="0" borderId="1" xfId="1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0" fontId="19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4" fontId="5" fillId="0" borderId="1" xfId="1" applyNumberFormat="1" applyFont="1" applyBorder="1" applyAlignment="1">
      <alignment vertical="center" wrapText="1"/>
    </xf>
    <xf numFmtId="49" fontId="1" fillId="0" borderId="1" xfId="1" applyNumberFormat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Fill="1" applyAlignment="1">
      <alignment horizontal="right"/>
    </xf>
    <xf numFmtId="14" fontId="5" fillId="0" borderId="0" xfId="4" applyNumberFormat="1" applyFont="1" applyFill="1" applyAlignment="1">
      <alignment horizontal="center"/>
    </xf>
    <xf numFmtId="0" fontId="5" fillId="0" borderId="0" xfId="4" applyFont="1" applyAlignment="1">
      <alignment horizontal="center"/>
    </xf>
    <xf numFmtId="0" fontId="3" fillId="0" borderId="0" xfId="4" applyFont="1" applyFill="1" applyAlignment="1">
      <alignment horizontal="left"/>
    </xf>
    <xf numFmtId="0" fontId="5" fillId="0" borderId="0" xfId="4" applyFont="1" applyAlignment="1">
      <alignment horizontal="left"/>
    </xf>
    <xf numFmtId="0" fontId="5" fillId="0" borderId="0" xfId="2" applyFont="1" applyAlignment="1"/>
    <xf numFmtId="0" fontId="3" fillId="0" borderId="0" xfId="4" applyFont="1" applyAlignment="1">
      <alignment vertical="center" wrapText="1"/>
    </xf>
    <xf numFmtId="0" fontId="5" fillId="0" borderId="0" xfId="2" applyFont="1" applyAlignment="1">
      <alignment horizontal="left"/>
    </xf>
    <xf numFmtId="0" fontId="20" fillId="0" borderId="0" xfId="4" applyFont="1" applyAlignment="1">
      <alignment horizontal="center" vertical="center" wrapText="1"/>
    </xf>
    <xf numFmtId="0" fontId="2" fillId="0" borderId="7" xfId="4" applyFont="1" applyBorder="1" applyAlignment="1">
      <alignment horizontal="center" vertical="center"/>
    </xf>
    <xf numFmtId="4" fontId="19" fillId="0" borderId="1" xfId="2" applyNumberFormat="1" applyFont="1" applyBorder="1" applyAlignment="1">
      <alignment horizontal="center" vertical="center" wrapText="1"/>
    </xf>
    <xf numFmtId="0" fontId="5" fillId="0" borderId="9" xfId="2" applyFont="1" applyFill="1" applyBorder="1" applyAlignment="1">
      <alignment vertical="center" wrapText="1"/>
    </xf>
    <xf numFmtId="4" fontId="5" fillId="0" borderId="2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top" wrapText="1"/>
    </xf>
    <xf numFmtId="4" fontId="5" fillId="0" borderId="1" xfId="2" applyNumberFormat="1" applyFont="1" applyBorder="1" applyAlignment="1">
      <alignment horizontal="center" vertical="center"/>
    </xf>
    <xf numFmtId="0" fontId="19" fillId="0" borderId="0" xfId="4" applyFont="1" applyAlignment="1">
      <alignment horizontal="left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wrapText="1"/>
    </xf>
    <xf numFmtId="0" fontId="5" fillId="0" borderId="0" xfId="2" applyFont="1" applyFill="1" applyAlignment="1">
      <alignment horizontal="right"/>
    </xf>
    <xf numFmtId="14" fontId="5" fillId="0" borderId="0" xfId="2" applyNumberFormat="1" applyFont="1" applyFill="1" applyAlignment="1">
      <alignment horizontal="center"/>
    </xf>
    <xf numFmtId="0" fontId="5" fillId="0" borderId="0" xfId="2" applyFont="1" applyAlignment="1">
      <alignment horizontal="center"/>
    </xf>
    <xf numFmtId="0" fontId="21" fillId="0" borderId="0" xfId="2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2" fillId="0" borderId="1" xfId="2" applyFont="1" applyBorder="1" applyAlignment="1">
      <alignment vertical="center" wrapText="1"/>
    </xf>
    <xf numFmtId="0" fontId="22" fillId="0" borderId="0" xfId="2" applyFont="1" applyAlignment="1">
      <alignment horizontal="left"/>
    </xf>
    <xf numFmtId="0" fontId="22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/>
    </xf>
    <xf numFmtId="0" fontId="22" fillId="0" borderId="1" xfId="2" applyFont="1" applyBorder="1" applyAlignment="1">
      <alignment horizontal="center" vertical="center" wrapText="1"/>
    </xf>
    <xf numFmtId="0" fontId="22" fillId="0" borderId="0" xfId="2" applyFont="1" applyAlignment="1">
      <alignment horizontal="left" vertical="center"/>
    </xf>
    <xf numFmtId="4" fontId="22" fillId="0" borderId="1" xfId="2" applyNumberFormat="1" applyFont="1" applyBorder="1" applyAlignment="1">
      <alignment horizontal="center" vertical="center" wrapText="1"/>
    </xf>
    <xf numFmtId="0" fontId="21" fillId="0" borderId="1" xfId="2" applyFont="1" applyFill="1" applyBorder="1" applyAlignment="1">
      <alignment vertical="center" wrapText="1"/>
    </xf>
    <xf numFmtId="4" fontId="21" fillId="0" borderId="1" xfId="2" applyNumberFormat="1" applyFont="1" applyBorder="1" applyAlignment="1">
      <alignment horizontal="center" vertical="center" wrapText="1"/>
    </xf>
    <xf numFmtId="0" fontId="21" fillId="0" borderId="1" xfId="2" applyFont="1" applyBorder="1" applyAlignment="1">
      <alignment vertical="top" wrapText="1"/>
    </xf>
    <xf numFmtId="4" fontId="21" fillId="0" borderId="1" xfId="2" applyNumberFormat="1" applyFont="1" applyBorder="1" applyAlignment="1">
      <alignment horizontal="center" vertical="center"/>
    </xf>
    <xf numFmtId="4" fontId="21" fillId="0" borderId="0" xfId="2" applyNumberFormat="1" applyFont="1" applyAlignment="1">
      <alignment horizontal="left" vertical="center"/>
    </xf>
    <xf numFmtId="0" fontId="21" fillId="0" borderId="1" xfId="2" applyFont="1" applyBorder="1" applyAlignment="1">
      <alignment horizontal="left" vertical="top" wrapText="1"/>
    </xf>
    <xf numFmtId="0" fontId="19" fillId="0" borderId="0" xfId="2" applyFont="1" applyAlignment="1">
      <alignment horizontal="left"/>
    </xf>
    <xf numFmtId="0" fontId="22" fillId="0" borderId="1" xfId="2" applyFont="1" applyBorder="1" applyAlignment="1">
      <alignment vertical="center" wrapText="1"/>
    </xf>
    <xf numFmtId="0" fontId="22" fillId="0" borderId="9" xfId="4" applyFont="1" applyBorder="1" applyAlignment="1">
      <alignment vertical="center" wrapText="1"/>
    </xf>
    <xf numFmtId="0" fontId="22" fillId="0" borderId="9" xfId="4" applyFont="1" applyBorder="1" applyAlignment="1">
      <alignment horizontal="left" vertical="center" wrapText="1"/>
    </xf>
    <xf numFmtId="0" fontId="22" fillId="0" borderId="16" xfId="4" applyFont="1" applyBorder="1" applyAlignment="1">
      <alignment vertical="center" wrapText="1"/>
    </xf>
    <xf numFmtId="0" fontId="22" fillId="0" borderId="2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2" fillId="0" borderId="22" xfId="4" applyFont="1" applyBorder="1" applyAlignment="1">
      <alignment horizontal="center" vertical="center" wrapText="1"/>
    </xf>
    <xf numFmtId="0" fontId="22" fillId="0" borderId="9" xfId="2" applyFont="1" applyBorder="1" applyAlignment="1">
      <alignment vertical="center" wrapText="1"/>
    </xf>
    <xf numFmtId="4" fontId="22" fillId="0" borderId="2" xfId="2" applyNumberFormat="1" applyFont="1" applyBorder="1" applyAlignment="1">
      <alignment horizontal="center" vertical="center" wrapText="1"/>
    </xf>
    <xf numFmtId="4" fontId="22" fillId="0" borderId="23" xfId="2" applyNumberFormat="1" applyFont="1" applyBorder="1" applyAlignment="1">
      <alignment horizontal="center" vertical="center" wrapText="1"/>
    </xf>
    <xf numFmtId="4" fontId="22" fillId="0" borderId="6" xfId="2" applyNumberFormat="1" applyFont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center" wrapText="1"/>
    </xf>
    <xf numFmtId="0" fontId="20" fillId="0" borderId="0" xfId="2" applyFont="1" applyAlignment="1">
      <alignment horizontal="center" vertical="center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top" wrapText="1"/>
    </xf>
    <xf numFmtId="0" fontId="22" fillId="0" borderId="1" xfId="2" applyFont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justify" vertical="center" wrapText="1"/>
    </xf>
    <xf numFmtId="0" fontId="22" fillId="0" borderId="14" xfId="4" applyFont="1" applyBorder="1" applyAlignment="1">
      <alignment vertical="center" wrapText="1"/>
    </xf>
    <xf numFmtId="0" fontId="22" fillId="0" borderId="16" xfId="4" applyFont="1" applyBorder="1" applyAlignment="1">
      <alignment vertical="center" wrapText="1"/>
    </xf>
    <xf numFmtId="0" fontId="22" fillId="0" borderId="17" xfId="4" applyFont="1" applyBorder="1" applyAlignment="1">
      <alignment vertical="center" wrapText="1"/>
    </xf>
    <xf numFmtId="0" fontId="22" fillId="0" borderId="5" xfId="4" applyFont="1" applyFill="1" applyBorder="1" applyAlignment="1">
      <alignment horizontal="left" vertical="center" wrapText="1"/>
    </xf>
    <xf numFmtId="0" fontId="22" fillId="0" borderId="15" xfId="4" applyFont="1" applyFill="1" applyBorder="1" applyAlignment="1">
      <alignment horizontal="left" vertical="center" wrapText="1"/>
    </xf>
    <xf numFmtId="0" fontId="22" fillId="0" borderId="6" xfId="4" applyFont="1" applyFill="1" applyBorder="1" applyAlignment="1">
      <alignment horizontal="left" vertical="center" wrapText="1"/>
    </xf>
    <xf numFmtId="0" fontId="22" fillId="0" borderId="5" xfId="4" applyFont="1" applyFill="1" applyBorder="1" applyAlignment="1">
      <alignment horizontal="justify" vertical="center" wrapText="1"/>
    </xf>
    <xf numFmtId="0" fontId="22" fillId="0" borderId="15" xfId="4" applyFont="1" applyFill="1" applyBorder="1" applyAlignment="1">
      <alignment horizontal="justify" vertical="center" wrapText="1"/>
    </xf>
    <xf numFmtId="0" fontId="22" fillId="0" borderId="6" xfId="4" applyFont="1" applyFill="1" applyBorder="1" applyAlignment="1">
      <alignment horizontal="justify" vertical="center" wrapText="1"/>
    </xf>
    <xf numFmtId="0" fontId="22" fillId="0" borderId="10" xfId="4" applyFont="1" applyBorder="1" applyAlignment="1">
      <alignment horizontal="center" vertical="center" wrapText="1"/>
    </xf>
    <xf numFmtId="0" fontId="22" fillId="0" borderId="11" xfId="4" applyFont="1" applyBorder="1" applyAlignment="1">
      <alignment horizontal="center" vertical="center" wrapText="1"/>
    </xf>
    <xf numFmtId="0" fontId="22" fillId="0" borderId="12" xfId="4" applyFont="1" applyBorder="1" applyAlignment="1">
      <alignment horizontal="center" vertical="center" wrapText="1"/>
    </xf>
    <xf numFmtId="0" fontId="22" fillId="0" borderId="13" xfId="4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" fillId="0" borderId="7" xfId="4" applyFont="1" applyBorder="1" applyAlignment="1">
      <alignment horizontal="center" vertical="center"/>
    </xf>
    <xf numFmtId="0" fontId="2" fillId="0" borderId="8" xfId="4" applyFont="1" applyBorder="1" applyAlignment="1">
      <alignment horizontal="center" vertical="center"/>
    </xf>
    <xf numFmtId="0" fontId="22" fillId="0" borderId="10" xfId="4" applyFont="1" applyFill="1" applyBorder="1" applyAlignment="1">
      <alignment horizontal="justify" vertical="center" wrapText="1"/>
    </xf>
    <xf numFmtId="0" fontId="22" fillId="0" borderId="11" xfId="4" applyFont="1" applyFill="1" applyBorder="1" applyAlignment="1">
      <alignment horizontal="justify" vertical="center" wrapText="1"/>
    </xf>
    <xf numFmtId="0" fontId="22" fillId="0" borderId="12" xfId="4" applyFont="1" applyFill="1" applyBorder="1" applyAlignment="1">
      <alignment horizontal="justify" vertical="center" wrapText="1"/>
    </xf>
    <xf numFmtId="0" fontId="22" fillId="0" borderId="13" xfId="4" applyFont="1" applyFill="1" applyBorder="1" applyAlignment="1">
      <alignment horizontal="justify" vertical="center" wrapText="1"/>
    </xf>
    <xf numFmtId="0" fontId="22" fillId="0" borderId="18" xfId="4" applyFont="1" applyFill="1" applyBorder="1" applyAlignment="1">
      <alignment horizontal="justify" vertical="center" wrapText="1"/>
    </xf>
    <xf numFmtId="0" fontId="22" fillId="0" borderId="19" xfId="4" applyFont="1" applyFill="1" applyBorder="1" applyAlignment="1">
      <alignment horizontal="justify" vertical="center" wrapText="1"/>
    </xf>
    <xf numFmtId="0" fontId="22" fillId="0" borderId="20" xfId="4" applyFont="1" applyFill="1" applyBorder="1" applyAlignment="1">
      <alignment horizontal="justify" vertical="center" wrapText="1"/>
    </xf>
    <xf numFmtId="0" fontId="22" fillId="0" borderId="21" xfId="4" applyFont="1" applyFill="1" applyBorder="1" applyAlignment="1">
      <alignment horizontal="justify" vertical="center" wrapText="1"/>
    </xf>
    <xf numFmtId="0" fontId="5" fillId="0" borderId="0" xfId="2" applyFont="1" applyAlignment="1">
      <alignment horizontal="right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2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/>
    <xf numFmtId="0" fontId="10" fillId="0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5" xfId="2"/>
    <cellStyle name="Обычный_Лист1" xfId="3"/>
    <cellStyle name="Обычный_Паспорт к МП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2" name="TextBox 1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3" name="TextBox 2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4" name="TextBox 3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5" name="TextBox 1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6" name="TextBox 4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7" name="TextBox 5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35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10018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35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08494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35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10018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33</xdr:row>
      <xdr:rowOff>0</xdr:rowOff>
    </xdr:from>
    <xdr:ext cx="184731" cy="264560"/>
    <xdr:sp macro="" textlink="">
      <xdr:nvSpPr>
        <xdr:cNvPr id="11" name="TextBox 7"/>
        <xdr:cNvSpPr txBox="1"/>
      </xdr:nvSpPr>
      <xdr:spPr>
        <a:xfrm>
          <a:off x="210018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33</xdr:row>
      <xdr:rowOff>0</xdr:rowOff>
    </xdr:from>
    <xdr:ext cx="184731" cy="264560"/>
    <xdr:sp macro="" textlink="">
      <xdr:nvSpPr>
        <xdr:cNvPr id="12" name="TextBox 8"/>
        <xdr:cNvSpPr txBox="1"/>
      </xdr:nvSpPr>
      <xdr:spPr>
        <a:xfrm>
          <a:off x="208494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33</xdr:row>
      <xdr:rowOff>0</xdr:rowOff>
    </xdr:from>
    <xdr:ext cx="184731" cy="264560"/>
    <xdr:sp macro="" textlink="">
      <xdr:nvSpPr>
        <xdr:cNvPr id="13" name="TextBox 9"/>
        <xdr:cNvSpPr txBox="1"/>
      </xdr:nvSpPr>
      <xdr:spPr>
        <a:xfrm>
          <a:off x="210018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73</xdr:row>
      <xdr:rowOff>2930</xdr:rowOff>
    </xdr:from>
    <xdr:ext cx="184731" cy="264560"/>
    <xdr:sp macro="" textlink="">
      <xdr:nvSpPr>
        <xdr:cNvPr id="14" name="TextBox 13"/>
        <xdr:cNvSpPr txBox="1"/>
      </xdr:nvSpPr>
      <xdr:spPr>
        <a:xfrm>
          <a:off x="2100189" y="29358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15" name="TextBox 14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16" name="TextBox 15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17" name="TextBox 16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18" name="TextBox 1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19" name="TextBox 4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115</xdr:row>
      <xdr:rowOff>3175</xdr:rowOff>
    </xdr:from>
    <xdr:ext cx="184731" cy="264560"/>
    <xdr:sp macro="" textlink="">
      <xdr:nvSpPr>
        <xdr:cNvPr id="20" name="TextBox 5"/>
        <xdr:cNvSpPr txBox="1"/>
      </xdr:nvSpPr>
      <xdr:spPr>
        <a:xfrm>
          <a:off x="2084949" y="4926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honovaoa/Desktop/111&#1048;&#1079;&#1084;&#1077;&#1085;&#1077;&#1085;&#1080;&#1103;%20&#1086;&#1073;&#1088;&#1072;&#1079;&#1086;&#1074;&#1072;&#1085;&#1080;&#1077;%20%2014.01.2015/&#1048;&#1047;&#1052;&#1045;&#1053;&#1045;&#1053;&#1048;&#1071;%2013.02.2015/&#1054;&#1041;&#1065;&#1045;&#1045;%20&#1055;&#1056;&#1048;&#1051;&#1054;&#1046;&#1045;&#1053;&#1048;&#1045;%20&#1086;&#1090;%2027.01.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2;&#1059;&#1053;&#1048;&#1062;&#1048;&#1055;&#1040;&#1051;&#1068;&#1053;&#1067;&#1045;%20&#1055;&#1056;&#1054;&#1043;&#1056;&#1040;&#1052;&#1052;&#1067;\&#1052;&#1059;&#1053;&#1048;&#1062;&#1048;&#1055;&#1040;&#1051;&#1068;&#1053;&#1067;&#1045;%20&#1055;&#1056;&#1054;&#1043;&#1056;&#1040;&#1052;&#1052;&#1067;%20&#1089;%202015%20&#1075;&#1086;&#1076;&#1072;\&#1052;&#1055;%20&#1069;&#1085;&#1077;&#1088;&#1075;&#1086;&#1089;&#1073;&#1077;&#1088;&#1077;&#1078;&#1077;&#1085;&#1080;&#1077;\&#1048;&#1079;&#1084;&#1077;&#1085;&#1077;&#1085;&#1080;&#1103;\&#1054;&#1041;&#1065;&#1045;&#1045;%20&#1055;&#1056;&#1048;&#1051;&#1054;&#1046;&#1045;&#1053;&#1048;&#1045;%20&#1080;&#1079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 6"/>
      <sheetName val="Индикаторы 7 (2)"/>
      <sheetName val="Приложение 5 информационное "/>
      <sheetName val="Приложение 4 транспорт"/>
      <sheetName val="ЖИЛФОНД (13.02.2015)"/>
      <sheetName val="ЭЛЕКТРИКА (13.02.2015)"/>
      <sheetName val="ПРИЛОЖЕНИЕ 1 (изм 22.01.2015)"/>
      <sheetName val="ПАСПОРТ (изм)"/>
      <sheetName val="Паспорт Подпрогр (изм)"/>
      <sheetName val="Прилож Бюджет (изм13.02.2015)"/>
      <sheetName val="Лист4"/>
    </sheetNames>
    <sheetDataSet>
      <sheetData sheetId="0"/>
      <sheetData sheetId="1"/>
      <sheetData sheetId="2"/>
      <sheetData sheetId="3"/>
      <sheetData sheetId="4">
        <row r="54">
          <cell r="H54">
            <v>1485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</sheetData>
      <sheetData sheetId="5"/>
      <sheetData sheetId="6"/>
      <sheetData sheetId="7"/>
      <sheetData sheetId="8"/>
      <sheetData sheetId="9">
        <row r="145"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одпрограммы"/>
      <sheetName val="ПАСПОРТ"/>
      <sheetName val="ПРИЛОЖЕНИЕ БЮДЖЕТ"/>
      <sheetName val="ПРИЛОЖЕНИЕ 1"/>
    </sheetNames>
    <sheetDataSet>
      <sheetData sheetId="0" refreshError="1"/>
      <sheetData sheetId="1" refreshError="1"/>
      <sheetData sheetId="2">
        <row r="137">
          <cell r="F137">
            <v>28196.99</v>
          </cell>
          <cell r="G137">
            <v>0</v>
          </cell>
          <cell r="H137">
            <v>0</v>
          </cell>
          <cell r="I137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41"/>
  <sheetViews>
    <sheetView workbookViewId="0">
      <selection activeCell="J11" sqref="J11"/>
    </sheetView>
  </sheetViews>
  <sheetFormatPr defaultColWidth="11.7109375" defaultRowHeight="15.75" x14ac:dyDescent="0.25"/>
  <cols>
    <col min="1" max="1" width="33.28515625" style="84" customWidth="1"/>
    <col min="2" max="2" width="22.140625" style="84" customWidth="1"/>
    <col min="3" max="3" width="16.5703125" style="84" customWidth="1"/>
    <col min="4" max="4" width="16.28515625" style="84" customWidth="1"/>
    <col min="5" max="5" width="17.5703125" style="84" customWidth="1"/>
    <col min="6" max="6" width="16" style="84" customWidth="1"/>
    <col min="7" max="7" width="15.85546875" style="84" customWidth="1"/>
    <col min="8" max="16384" width="11.7109375" style="84"/>
  </cols>
  <sheetData>
    <row r="1" spans="1:7" x14ac:dyDescent="0.25">
      <c r="A1" s="93"/>
      <c r="B1" s="94"/>
      <c r="C1" s="94"/>
      <c r="D1" s="94"/>
      <c r="E1" s="94"/>
      <c r="F1" s="127" t="s">
        <v>2</v>
      </c>
      <c r="G1" s="127"/>
    </row>
    <row r="2" spans="1:7" ht="66.75" customHeight="1" x14ac:dyDescent="0.25">
      <c r="A2" s="93"/>
      <c r="B2" s="95"/>
      <c r="C2" s="96"/>
      <c r="D2" s="97"/>
      <c r="E2" s="82"/>
      <c r="F2" s="128" t="s">
        <v>0</v>
      </c>
      <c r="G2" s="128"/>
    </row>
    <row r="3" spans="1:7" ht="15.75" customHeight="1" x14ac:dyDescent="0.25">
      <c r="A3" s="98"/>
      <c r="F3" s="129" t="s">
        <v>1</v>
      </c>
      <c r="G3" s="129"/>
    </row>
    <row r="4" spans="1:7" ht="18.75" x14ac:dyDescent="0.25">
      <c r="A4" s="130" t="s">
        <v>209</v>
      </c>
      <c r="B4" s="130"/>
      <c r="C4" s="130"/>
      <c r="D4" s="130"/>
      <c r="E4" s="130"/>
      <c r="F4" s="130"/>
      <c r="G4" s="130"/>
    </row>
    <row r="5" spans="1:7" ht="39" customHeight="1" x14ac:dyDescent="0.25">
      <c r="A5" s="131" t="s">
        <v>210</v>
      </c>
      <c r="B5" s="131"/>
      <c r="C5" s="131"/>
      <c r="D5" s="131"/>
      <c r="E5" s="131"/>
      <c r="F5" s="131"/>
      <c r="G5" s="131"/>
    </row>
    <row r="6" spans="1:7" ht="22.5" customHeight="1" x14ac:dyDescent="0.25">
      <c r="A6" s="126" t="s">
        <v>211</v>
      </c>
      <c r="B6" s="126"/>
      <c r="C6" s="126"/>
      <c r="D6" s="126"/>
      <c r="E6" s="126"/>
      <c r="F6" s="126"/>
      <c r="G6" s="126"/>
    </row>
    <row r="7" spans="1:7" ht="12" customHeight="1" x14ac:dyDescent="0.25">
      <c r="A7" s="99"/>
    </row>
    <row r="8" spans="1:7" s="101" customFormat="1" ht="36.75" customHeight="1" x14ac:dyDescent="0.25">
      <c r="A8" s="100" t="s">
        <v>212</v>
      </c>
      <c r="B8" s="132" t="s">
        <v>213</v>
      </c>
      <c r="C8" s="132"/>
      <c r="D8" s="132"/>
      <c r="E8" s="132"/>
      <c r="F8" s="132"/>
      <c r="G8" s="132"/>
    </row>
    <row r="9" spans="1:7" s="101" customFormat="1" ht="38.25" customHeight="1" x14ac:dyDescent="0.25">
      <c r="A9" s="133" t="s">
        <v>214</v>
      </c>
      <c r="B9" s="134" t="s">
        <v>215</v>
      </c>
      <c r="C9" s="134"/>
      <c r="D9" s="134"/>
      <c r="E9" s="134"/>
      <c r="F9" s="134"/>
      <c r="G9" s="134"/>
    </row>
    <row r="10" spans="1:7" s="101" customFormat="1" ht="20.25" customHeight="1" x14ac:dyDescent="0.25">
      <c r="A10" s="133"/>
      <c r="B10" s="135" t="s">
        <v>216</v>
      </c>
      <c r="C10" s="135"/>
      <c r="D10" s="135"/>
      <c r="E10" s="135"/>
      <c r="F10" s="135"/>
      <c r="G10" s="135"/>
    </row>
    <row r="11" spans="1:7" s="101" customFormat="1" ht="33.75" customHeight="1" x14ac:dyDescent="0.25">
      <c r="A11" s="133"/>
      <c r="B11" s="135" t="s">
        <v>217</v>
      </c>
      <c r="C11" s="135"/>
      <c r="D11" s="135"/>
      <c r="E11" s="135"/>
      <c r="F11" s="135"/>
      <c r="G11" s="135"/>
    </row>
    <row r="12" spans="1:7" s="101" customFormat="1" ht="33" customHeight="1" x14ac:dyDescent="0.25">
      <c r="A12" s="133"/>
      <c r="B12" s="135" t="s">
        <v>218</v>
      </c>
      <c r="C12" s="135"/>
      <c r="D12" s="135"/>
      <c r="E12" s="135"/>
      <c r="F12" s="135"/>
      <c r="G12" s="135"/>
    </row>
    <row r="13" spans="1:7" s="101" customFormat="1" ht="16.5" x14ac:dyDescent="0.25">
      <c r="A13" s="133"/>
      <c r="B13" s="135" t="s">
        <v>219</v>
      </c>
      <c r="C13" s="135"/>
      <c r="D13" s="135"/>
      <c r="E13" s="135"/>
      <c r="F13" s="135"/>
      <c r="G13" s="135"/>
    </row>
    <row r="14" spans="1:7" s="101" customFormat="1" ht="32.25" customHeight="1" x14ac:dyDescent="0.25">
      <c r="A14" s="136" t="s">
        <v>220</v>
      </c>
      <c r="B14" s="135" t="s">
        <v>221</v>
      </c>
      <c r="C14" s="135"/>
      <c r="D14" s="135"/>
      <c r="E14" s="135"/>
      <c r="F14" s="135"/>
      <c r="G14" s="135"/>
    </row>
    <row r="15" spans="1:7" s="101" customFormat="1" ht="33.75" customHeight="1" x14ac:dyDescent="0.25">
      <c r="A15" s="136"/>
      <c r="B15" s="135" t="s">
        <v>222</v>
      </c>
      <c r="C15" s="135"/>
      <c r="D15" s="135"/>
      <c r="E15" s="135"/>
      <c r="F15" s="135"/>
      <c r="G15" s="135"/>
    </row>
    <row r="16" spans="1:7" s="101" customFormat="1" ht="34.5" customHeight="1" x14ac:dyDescent="0.25">
      <c r="A16" s="136"/>
      <c r="B16" s="135" t="s">
        <v>223</v>
      </c>
      <c r="C16" s="135"/>
      <c r="D16" s="135"/>
      <c r="E16" s="135"/>
      <c r="F16" s="135"/>
      <c r="G16" s="135"/>
    </row>
    <row r="17" spans="1:8" s="101" customFormat="1" ht="55.5" customHeight="1" x14ac:dyDescent="0.25">
      <c r="A17" s="136"/>
      <c r="B17" s="135" t="s">
        <v>224</v>
      </c>
      <c r="C17" s="135"/>
      <c r="D17" s="135"/>
      <c r="E17" s="135"/>
      <c r="F17" s="135"/>
      <c r="G17" s="135"/>
    </row>
    <row r="18" spans="1:8" s="101" customFormat="1" ht="37.5" customHeight="1" x14ac:dyDescent="0.25">
      <c r="A18" s="136"/>
      <c r="B18" s="135" t="s">
        <v>225</v>
      </c>
      <c r="C18" s="135"/>
      <c r="D18" s="135"/>
      <c r="E18" s="135"/>
      <c r="F18" s="135"/>
      <c r="G18" s="135"/>
    </row>
    <row r="19" spans="1:8" s="101" customFormat="1" ht="21.75" customHeight="1" x14ac:dyDescent="0.25">
      <c r="A19" s="136"/>
      <c r="B19" s="135" t="s">
        <v>226</v>
      </c>
      <c r="C19" s="135"/>
      <c r="D19" s="135"/>
      <c r="E19" s="135"/>
      <c r="F19" s="135"/>
      <c r="G19" s="135"/>
    </row>
    <row r="20" spans="1:8" s="101" customFormat="1" ht="20.25" customHeight="1" x14ac:dyDescent="0.25">
      <c r="A20" s="136"/>
      <c r="B20" s="135" t="s">
        <v>227</v>
      </c>
      <c r="C20" s="135"/>
      <c r="D20" s="135"/>
      <c r="E20" s="135"/>
      <c r="F20" s="135"/>
      <c r="G20" s="135"/>
    </row>
    <row r="21" spans="1:8" s="101" customFormat="1" ht="16.5" x14ac:dyDescent="0.25">
      <c r="A21" s="136"/>
      <c r="B21" s="135" t="s">
        <v>228</v>
      </c>
      <c r="C21" s="135"/>
      <c r="D21" s="135"/>
      <c r="E21" s="135"/>
      <c r="F21" s="135"/>
      <c r="G21" s="135"/>
    </row>
    <row r="22" spans="1:8" s="101" customFormat="1" ht="33" customHeight="1" x14ac:dyDescent="0.25">
      <c r="A22" s="136"/>
      <c r="B22" s="135" t="s">
        <v>229</v>
      </c>
      <c r="C22" s="135"/>
      <c r="D22" s="135"/>
      <c r="E22" s="135"/>
      <c r="F22" s="135"/>
      <c r="G22" s="135"/>
    </row>
    <row r="23" spans="1:8" s="101" customFormat="1" ht="41.25" customHeight="1" x14ac:dyDescent="0.25">
      <c r="A23" s="102" t="s">
        <v>230</v>
      </c>
      <c r="B23" s="132" t="s">
        <v>249</v>
      </c>
      <c r="C23" s="132"/>
      <c r="D23" s="132"/>
      <c r="E23" s="132"/>
      <c r="F23" s="132"/>
      <c r="G23" s="132"/>
    </row>
    <row r="24" spans="1:8" s="101" customFormat="1" ht="42.75" customHeight="1" x14ac:dyDescent="0.25">
      <c r="A24" s="102" t="s">
        <v>231</v>
      </c>
      <c r="B24" s="137" t="s">
        <v>232</v>
      </c>
      <c r="C24" s="137"/>
      <c r="D24" s="137"/>
      <c r="E24" s="137"/>
      <c r="F24" s="137"/>
      <c r="G24" s="137"/>
    </row>
    <row r="25" spans="1:8" s="101" customFormat="1" ht="51" customHeight="1" x14ac:dyDescent="0.25">
      <c r="A25" s="103" t="s">
        <v>233</v>
      </c>
      <c r="B25" s="135" t="s">
        <v>234</v>
      </c>
      <c r="C25" s="135"/>
      <c r="D25" s="135"/>
      <c r="E25" s="135"/>
      <c r="F25" s="135"/>
      <c r="G25" s="135"/>
    </row>
    <row r="26" spans="1:8" s="101" customFormat="1" ht="36.75" customHeight="1" x14ac:dyDescent="0.25">
      <c r="A26" s="102" t="s">
        <v>235</v>
      </c>
      <c r="B26" s="134" t="s">
        <v>199</v>
      </c>
      <c r="C26" s="134"/>
      <c r="D26" s="134"/>
      <c r="E26" s="134"/>
      <c r="F26" s="134"/>
      <c r="G26" s="134"/>
    </row>
    <row r="27" spans="1:8" s="105" customFormat="1" ht="42.75" customHeight="1" x14ac:dyDescent="0.25">
      <c r="A27" s="100" t="s">
        <v>200</v>
      </c>
      <c r="B27" s="104" t="s">
        <v>10</v>
      </c>
      <c r="C27" s="104" t="s">
        <v>236</v>
      </c>
      <c r="D27" s="104" t="s">
        <v>202</v>
      </c>
      <c r="E27" s="104" t="s">
        <v>237</v>
      </c>
      <c r="F27" s="104" t="s">
        <v>238</v>
      </c>
      <c r="G27" s="104" t="s">
        <v>205</v>
      </c>
    </row>
    <row r="28" spans="1:8" s="105" customFormat="1" ht="23.25" customHeight="1" x14ac:dyDescent="0.25">
      <c r="A28" s="100" t="s">
        <v>206</v>
      </c>
      <c r="B28" s="106">
        <f t="shared" ref="B28:B36" si="0">C28+D28+E28+F28+G28</f>
        <v>824228.57000000007</v>
      </c>
      <c r="C28" s="106">
        <f>SUM(C29:C36)</f>
        <v>393675.17000000004</v>
      </c>
      <c r="D28" s="106">
        <f t="shared" ref="D28:G28" si="1">SUM(D29:D36)</f>
        <v>198763.6</v>
      </c>
      <c r="E28" s="106">
        <f t="shared" si="1"/>
        <v>127771.4</v>
      </c>
      <c r="F28" s="106">
        <f t="shared" si="1"/>
        <v>90510.399999999994</v>
      </c>
      <c r="G28" s="106">
        <f t="shared" si="1"/>
        <v>13508</v>
      </c>
    </row>
    <row r="29" spans="1:8" s="98" customFormat="1" ht="30" x14ac:dyDescent="0.25">
      <c r="A29" s="107" t="s">
        <v>207</v>
      </c>
      <c r="B29" s="106">
        <f t="shared" si="0"/>
        <v>20651.47</v>
      </c>
      <c r="C29" s="108">
        <v>20651.47</v>
      </c>
      <c r="D29" s="108">
        <f>'[1]Прилож Бюджет (изм13.02.2015)'!G145</f>
        <v>0</v>
      </c>
      <c r="E29" s="108">
        <f>'[1]Прилож Бюджет (изм13.02.2015)'!H145</f>
        <v>0</v>
      </c>
      <c r="F29" s="108">
        <f>'[1]Прилож Бюджет (изм13.02.2015)'!I145</f>
        <v>0</v>
      </c>
      <c r="G29" s="108">
        <f>'[1]Прилож Бюджет (изм13.02.2015)'!J145</f>
        <v>0</v>
      </c>
    </row>
    <row r="30" spans="1:8" s="98" customFormat="1" ht="30" x14ac:dyDescent="0.25">
      <c r="A30" s="109" t="s">
        <v>239</v>
      </c>
      <c r="B30" s="106">
        <f t="shared" si="0"/>
        <v>43674</v>
      </c>
      <c r="C30" s="110">
        <v>32475</v>
      </c>
      <c r="D30" s="110">
        <v>2100</v>
      </c>
      <c r="E30" s="110">
        <v>2491</v>
      </c>
      <c r="F30" s="110">
        <v>3056</v>
      </c>
      <c r="G30" s="110">
        <v>3552</v>
      </c>
      <c r="H30" s="111"/>
    </row>
    <row r="31" spans="1:8" s="98" customFormat="1" ht="30" x14ac:dyDescent="0.25">
      <c r="A31" s="112" t="s">
        <v>208</v>
      </c>
      <c r="B31" s="106">
        <f t="shared" si="0"/>
        <v>2687</v>
      </c>
      <c r="C31" s="110">
        <v>1833</v>
      </c>
      <c r="D31" s="110">
        <v>346</v>
      </c>
      <c r="E31" s="110">
        <v>206</v>
      </c>
      <c r="F31" s="110">
        <v>196</v>
      </c>
      <c r="G31" s="110">
        <v>106</v>
      </c>
      <c r="H31" s="111"/>
    </row>
    <row r="32" spans="1:8" s="98" customFormat="1" ht="30" x14ac:dyDescent="0.25">
      <c r="A32" s="112" t="s">
        <v>240</v>
      </c>
      <c r="B32" s="106">
        <f t="shared" si="0"/>
        <v>1485</v>
      </c>
      <c r="C32" s="110">
        <f>'[1]ЖИЛФОНД (13.02.2015)'!H54</f>
        <v>1485</v>
      </c>
      <c r="D32" s="110">
        <f>'[1]ЖИЛФОНД (13.02.2015)'!I54</f>
        <v>0</v>
      </c>
      <c r="E32" s="110">
        <f>'[1]ЖИЛФОНД (13.02.2015)'!J54</f>
        <v>0</v>
      </c>
      <c r="F32" s="110">
        <f>'[1]ЖИЛФОНД (13.02.2015)'!K54</f>
        <v>0</v>
      </c>
      <c r="G32" s="110">
        <f>'[1]ЖИЛФОНД (13.02.2015)'!L54</f>
        <v>0</v>
      </c>
    </row>
    <row r="33" spans="1:8" s="98" customFormat="1" ht="30" x14ac:dyDescent="0.25">
      <c r="A33" s="112" t="s">
        <v>241</v>
      </c>
      <c r="B33" s="106">
        <f t="shared" si="0"/>
        <v>1552.5</v>
      </c>
      <c r="C33" s="110">
        <v>1552.5</v>
      </c>
      <c r="D33" s="110">
        <v>0</v>
      </c>
      <c r="E33" s="110">
        <v>0</v>
      </c>
      <c r="F33" s="110">
        <v>0</v>
      </c>
      <c r="G33" s="110">
        <v>0</v>
      </c>
    </row>
    <row r="34" spans="1:8" s="98" customFormat="1" ht="30" x14ac:dyDescent="0.25">
      <c r="A34" s="112" t="s">
        <v>242</v>
      </c>
      <c r="B34" s="106">
        <f t="shared" si="0"/>
        <v>3249</v>
      </c>
      <c r="C34" s="110">
        <v>3249</v>
      </c>
      <c r="D34" s="110">
        <v>0</v>
      </c>
      <c r="E34" s="110">
        <v>0</v>
      </c>
      <c r="F34" s="110">
        <v>0</v>
      </c>
      <c r="G34" s="110">
        <v>0</v>
      </c>
    </row>
    <row r="35" spans="1:8" s="98" customFormat="1" ht="30" x14ac:dyDescent="0.25">
      <c r="A35" s="112" t="s">
        <v>243</v>
      </c>
      <c r="B35" s="106">
        <f t="shared" si="0"/>
        <v>0</v>
      </c>
      <c r="C35" s="110">
        <v>0</v>
      </c>
      <c r="D35" s="110">
        <v>0</v>
      </c>
      <c r="E35" s="110">
        <v>0</v>
      </c>
      <c r="F35" s="110">
        <v>0</v>
      </c>
      <c r="G35" s="110">
        <v>0</v>
      </c>
    </row>
    <row r="36" spans="1:8" s="98" customFormat="1" ht="18.75" customHeight="1" x14ac:dyDescent="0.25">
      <c r="A36" s="107" t="s">
        <v>244</v>
      </c>
      <c r="B36" s="106">
        <f t="shared" si="0"/>
        <v>750929.60000000009</v>
      </c>
      <c r="C36" s="110">
        <v>332429.2</v>
      </c>
      <c r="D36" s="110">
        <v>196317.6</v>
      </c>
      <c r="E36" s="110">
        <v>125074.4</v>
      </c>
      <c r="F36" s="110">
        <v>87258.4</v>
      </c>
      <c r="G36" s="110">
        <v>9850</v>
      </c>
      <c r="H36" s="111"/>
    </row>
    <row r="37" spans="1:8" s="105" customFormat="1" ht="51.75" customHeight="1" x14ac:dyDescent="0.25">
      <c r="A37" s="100" t="s">
        <v>245</v>
      </c>
      <c r="B37" s="134" t="s">
        <v>246</v>
      </c>
      <c r="C37" s="134"/>
      <c r="D37" s="134"/>
      <c r="E37" s="134"/>
      <c r="F37" s="134"/>
      <c r="G37" s="134"/>
    </row>
    <row r="38" spans="1:8" ht="18.75" x14ac:dyDescent="0.3">
      <c r="A38" s="113"/>
      <c r="B38" s="113"/>
      <c r="C38" s="113"/>
      <c r="D38" s="113"/>
      <c r="E38" s="113"/>
      <c r="F38" s="113"/>
      <c r="G38" s="113"/>
    </row>
    <row r="39" spans="1:8" ht="18.75" x14ac:dyDescent="0.3">
      <c r="A39" s="113"/>
      <c r="B39" s="113"/>
      <c r="C39" s="113"/>
      <c r="D39" s="113"/>
      <c r="E39" s="113"/>
      <c r="F39" s="113"/>
      <c r="G39" s="113"/>
    </row>
    <row r="40" spans="1:8" ht="18.75" x14ac:dyDescent="0.3">
      <c r="A40" s="113"/>
      <c r="B40" s="113"/>
      <c r="C40" s="113"/>
      <c r="D40" s="113"/>
      <c r="E40" s="113"/>
      <c r="F40" s="113"/>
      <c r="G40" s="113"/>
    </row>
    <row r="41" spans="1:8" ht="18.75" x14ac:dyDescent="0.3">
      <c r="A41" s="113"/>
      <c r="B41" s="113"/>
      <c r="C41" s="113"/>
      <c r="D41" s="113"/>
      <c r="E41" s="113"/>
      <c r="F41" s="113"/>
      <c r="G41" s="113"/>
    </row>
  </sheetData>
  <mergeCells count="28">
    <mergeCell ref="B23:G23"/>
    <mergeCell ref="B24:G24"/>
    <mergeCell ref="B25:G25"/>
    <mergeCell ref="B26:G26"/>
    <mergeCell ref="B37:G37"/>
    <mergeCell ref="A14:A22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8:G8"/>
    <mergeCell ref="A9:A13"/>
    <mergeCell ref="B9:G9"/>
    <mergeCell ref="B10:G10"/>
    <mergeCell ref="B11:G11"/>
    <mergeCell ref="B12:G12"/>
    <mergeCell ref="B13:G13"/>
    <mergeCell ref="A6:G6"/>
    <mergeCell ref="F1:G1"/>
    <mergeCell ref="F2:G2"/>
    <mergeCell ref="F3:G3"/>
    <mergeCell ref="A4:G4"/>
    <mergeCell ref="A5:G5"/>
  </mergeCells>
  <pageMargins left="0.70866141732283472" right="0.11811023622047245" top="0.35433070866141736" bottom="0.35433070866141736" header="0.31496062992125984" footer="0.31496062992125984"/>
  <pageSetup paperSize="9" scale="6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C27" sqref="C27"/>
    </sheetView>
  </sheetViews>
  <sheetFormatPr defaultColWidth="10.28515625" defaultRowHeight="15.75" x14ac:dyDescent="0.25"/>
  <cols>
    <col min="1" max="1" width="33.28515625" style="81" customWidth="1"/>
    <col min="2" max="2" width="16.42578125" style="81" customWidth="1"/>
    <col min="3" max="7" width="12.7109375" style="81" customWidth="1"/>
    <col min="8" max="16384" width="10.28515625" style="81"/>
  </cols>
  <sheetData>
    <row r="1" spans="1:7" x14ac:dyDescent="0.25">
      <c r="A1" s="76"/>
      <c r="B1" s="77"/>
      <c r="C1" s="78"/>
      <c r="D1" s="79"/>
      <c r="E1" s="79"/>
      <c r="F1" s="79"/>
      <c r="G1" s="80" t="s">
        <v>180</v>
      </c>
    </row>
    <row r="2" spans="1:7" ht="47.25" customHeight="1" x14ac:dyDescent="0.25">
      <c r="A2" s="76"/>
      <c r="B2" s="77"/>
      <c r="C2" s="78"/>
      <c r="D2" s="79"/>
      <c r="E2" s="128" t="s">
        <v>0</v>
      </c>
      <c r="F2" s="128"/>
      <c r="G2" s="128"/>
    </row>
    <row r="3" spans="1:7" x14ac:dyDescent="0.25">
      <c r="A3" s="76"/>
      <c r="B3" s="77"/>
      <c r="C3" s="78"/>
      <c r="D3" s="79"/>
      <c r="E3" s="82" t="s">
        <v>1</v>
      </c>
      <c r="G3" s="82"/>
    </row>
    <row r="4" spans="1:7" x14ac:dyDescent="0.25">
      <c r="A4" s="76"/>
      <c r="B4" s="77"/>
      <c r="C4" s="78"/>
      <c r="D4" s="79"/>
      <c r="G4" s="83"/>
    </row>
    <row r="5" spans="1:7" ht="42.75" customHeight="1" x14ac:dyDescent="0.25">
      <c r="A5" s="151" t="s">
        <v>181</v>
      </c>
      <c r="B5" s="151"/>
      <c r="C5" s="151"/>
      <c r="D5" s="151"/>
      <c r="E5" s="151"/>
      <c r="F5" s="151"/>
      <c r="G5" s="151"/>
    </row>
    <row r="6" spans="1:7" ht="18.75" x14ac:dyDescent="0.25">
      <c r="A6" s="85"/>
      <c r="B6" s="85"/>
      <c r="C6" s="85"/>
      <c r="D6" s="85"/>
      <c r="E6" s="85"/>
      <c r="F6" s="85"/>
      <c r="G6" s="85"/>
    </row>
    <row r="7" spans="1:7" x14ac:dyDescent="0.25">
      <c r="A7" s="152" t="s">
        <v>182</v>
      </c>
      <c r="B7" s="152"/>
      <c r="C7" s="152"/>
      <c r="D7" s="152"/>
      <c r="E7" s="152"/>
      <c r="F7" s="152"/>
      <c r="G7" s="153"/>
    </row>
    <row r="8" spans="1:7" x14ac:dyDescent="0.25">
      <c r="A8" s="86"/>
      <c r="B8" s="86"/>
      <c r="C8" s="86"/>
      <c r="D8" s="86"/>
      <c r="E8" s="86"/>
      <c r="F8" s="86"/>
      <c r="G8" s="86"/>
    </row>
    <row r="9" spans="1:7" ht="61.5" customHeight="1" x14ac:dyDescent="0.25">
      <c r="A9" s="115" t="s">
        <v>183</v>
      </c>
      <c r="B9" s="154" t="s">
        <v>184</v>
      </c>
      <c r="C9" s="155"/>
      <c r="D9" s="155"/>
      <c r="E9" s="156"/>
      <c r="F9" s="156"/>
      <c r="G9" s="157"/>
    </row>
    <row r="10" spans="1:7" ht="34.5" customHeight="1" x14ac:dyDescent="0.25">
      <c r="A10" s="138" t="s">
        <v>185</v>
      </c>
      <c r="B10" s="141" t="s">
        <v>186</v>
      </c>
      <c r="C10" s="142"/>
      <c r="D10" s="142"/>
      <c r="E10" s="142"/>
      <c r="F10" s="142"/>
      <c r="G10" s="143"/>
    </row>
    <row r="11" spans="1:7" ht="16.5" x14ac:dyDescent="0.25">
      <c r="A11" s="139"/>
      <c r="B11" s="141" t="s">
        <v>187</v>
      </c>
      <c r="C11" s="142"/>
      <c r="D11" s="142"/>
      <c r="E11" s="142"/>
      <c r="F11" s="142"/>
      <c r="G11" s="143"/>
    </row>
    <row r="12" spans="1:7" ht="55.5" customHeight="1" x14ac:dyDescent="0.25">
      <c r="A12" s="140"/>
      <c r="B12" s="144" t="s">
        <v>188</v>
      </c>
      <c r="C12" s="145"/>
      <c r="D12" s="145"/>
      <c r="E12" s="145"/>
      <c r="F12" s="145"/>
      <c r="G12" s="146"/>
    </row>
    <row r="13" spans="1:7" ht="45" customHeight="1" x14ac:dyDescent="0.25">
      <c r="A13" s="138" t="s">
        <v>189</v>
      </c>
      <c r="B13" s="154" t="s">
        <v>190</v>
      </c>
      <c r="C13" s="155"/>
      <c r="D13" s="155"/>
      <c r="E13" s="156"/>
      <c r="F13" s="156"/>
      <c r="G13" s="157"/>
    </row>
    <row r="14" spans="1:7" ht="57" customHeight="1" x14ac:dyDescent="0.25">
      <c r="A14" s="139"/>
      <c r="B14" s="154" t="s">
        <v>191</v>
      </c>
      <c r="C14" s="155" t="s">
        <v>37</v>
      </c>
      <c r="D14" s="155">
        <v>2013</v>
      </c>
      <c r="E14" s="156"/>
      <c r="F14" s="156"/>
      <c r="G14" s="157" t="e">
        <f>#REF!+#REF!+#REF!</f>
        <v>#REF!</v>
      </c>
    </row>
    <row r="15" spans="1:7" ht="39.75" customHeight="1" x14ac:dyDescent="0.25">
      <c r="A15" s="139"/>
      <c r="B15" s="154" t="s">
        <v>192</v>
      </c>
      <c r="C15" s="155" t="s">
        <v>193</v>
      </c>
      <c r="D15" s="155">
        <v>2014</v>
      </c>
      <c r="E15" s="156"/>
      <c r="F15" s="156"/>
      <c r="G15" s="157" t="e">
        <f>#REF!</f>
        <v>#REF!</v>
      </c>
    </row>
    <row r="16" spans="1:7" ht="40.5" customHeight="1" x14ac:dyDescent="0.25">
      <c r="A16" s="140"/>
      <c r="B16" s="154" t="s">
        <v>194</v>
      </c>
      <c r="C16" s="155"/>
      <c r="D16" s="155"/>
      <c r="E16" s="156"/>
      <c r="F16" s="156"/>
      <c r="G16" s="157"/>
    </row>
    <row r="17" spans="1:7" ht="77.25" customHeight="1" x14ac:dyDescent="0.25">
      <c r="A17" s="116" t="s">
        <v>195</v>
      </c>
      <c r="B17" s="141" t="s">
        <v>247</v>
      </c>
      <c r="C17" s="142"/>
      <c r="D17" s="142"/>
      <c r="E17" s="142"/>
      <c r="F17" s="142"/>
      <c r="G17" s="143"/>
    </row>
    <row r="18" spans="1:7" ht="33" x14ac:dyDescent="0.25">
      <c r="A18" s="116" t="s">
        <v>196</v>
      </c>
      <c r="B18" s="158" t="s">
        <v>197</v>
      </c>
      <c r="C18" s="159"/>
      <c r="D18" s="159"/>
      <c r="E18" s="160"/>
      <c r="F18" s="160"/>
      <c r="G18" s="161"/>
    </row>
    <row r="19" spans="1:7" ht="33" x14ac:dyDescent="0.25">
      <c r="A19" s="116" t="s">
        <v>198</v>
      </c>
      <c r="B19" s="147" t="s">
        <v>199</v>
      </c>
      <c r="C19" s="148"/>
      <c r="D19" s="148"/>
      <c r="E19" s="149"/>
      <c r="F19" s="149"/>
      <c r="G19" s="150"/>
    </row>
    <row r="20" spans="1:7" s="76" customFormat="1" ht="63" customHeight="1" x14ac:dyDescent="0.25">
      <c r="A20" s="117" t="s">
        <v>200</v>
      </c>
      <c r="B20" s="118" t="s">
        <v>10</v>
      </c>
      <c r="C20" s="119" t="s">
        <v>201</v>
      </c>
      <c r="D20" s="118" t="s">
        <v>202</v>
      </c>
      <c r="E20" s="118" t="s">
        <v>203</v>
      </c>
      <c r="F20" s="118" t="s">
        <v>204</v>
      </c>
      <c r="G20" s="120" t="s">
        <v>205</v>
      </c>
    </row>
    <row r="21" spans="1:7" s="76" customFormat="1" ht="16.5" x14ac:dyDescent="0.25">
      <c r="A21" s="121" t="s">
        <v>206</v>
      </c>
      <c r="B21" s="122">
        <f t="shared" ref="B21:G21" si="0">B22+B23</f>
        <v>21676.470999999998</v>
      </c>
      <c r="C21" s="123">
        <f t="shared" si="0"/>
        <v>20822.470999999998</v>
      </c>
      <c r="D21" s="122">
        <f t="shared" si="0"/>
        <v>346</v>
      </c>
      <c r="E21" s="122">
        <f t="shared" si="0"/>
        <v>206</v>
      </c>
      <c r="F21" s="106">
        <f t="shared" si="0"/>
        <v>196</v>
      </c>
      <c r="G21" s="124">
        <f t="shared" si="0"/>
        <v>106</v>
      </c>
    </row>
    <row r="22" spans="1:7" s="76" customFormat="1" ht="31.5" x14ac:dyDescent="0.25">
      <c r="A22" s="88" t="s">
        <v>207</v>
      </c>
      <c r="B22" s="87">
        <f>C22+D22+E22+F22+G22</f>
        <v>20651.470999999998</v>
      </c>
      <c r="C22" s="89">
        <f>'Прилож Бюджет (изм13.02.2015)'!F122</f>
        <v>20651.470999999998</v>
      </c>
      <c r="D22" s="89">
        <f>'[2]ПРИЛОЖЕНИЕ БЮДЖЕТ'!G137</f>
        <v>0</v>
      </c>
      <c r="E22" s="89">
        <f>'[2]ПРИЛОЖЕНИЕ БЮДЖЕТ'!H137</f>
        <v>0</v>
      </c>
      <c r="F22" s="89">
        <f>'[2]ПРИЛОЖЕНИЕ БЮДЖЕТ'!I137</f>
        <v>0</v>
      </c>
      <c r="G22" s="89">
        <f>'[2]ПРИЛОЖЕНИЕ БЮДЖЕТ'!J137</f>
        <v>0</v>
      </c>
    </row>
    <row r="23" spans="1:7" ht="31.5" x14ac:dyDescent="0.25">
      <c r="A23" s="90" t="s">
        <v>208</v>
      </c>
      <c r="B23" s="87">
        <f>C23+D23+E23+F23+G23</f>
        <v>1025</v>
      </c>
      <c r="C23" s="91">
        <f>'Прилож Бюджет (изм13.02.2015)'!F123</f>
        <v>171</v>
      </c>
      <c r="D23" s="91">
        <f>'Прилож Бюджет (изм13.02.2015)'!G123</f>
        <v>346</v>
      </c>
      <c r="E23" s="91">
        <f>'Прилож Бюджет (изм13.02.2015)'!H123</f>
        <v>206</v>
      </c>
      <c r="F23" s="91">
        <f>'Прилож Бюджет (изм13.02.2015)'!I123</f>
        <v>196</v>
      </c>
      <c r="G23" s="91">
        <f>'Прилож Бюджет (изм13.02.2015)'!J123</f>
        <v>106</v>
      </c>
    </row>
    <row r="24" spans="1:7" ht="49.5" x14ac:dyDescent="0.25">
      <c r="A24" s="114" t="s">
        <v>245</v>
      </c>
      <c r="B24" s="134" t="s">
        <v>248</v>
      </c>
      <c r="C24" s="134"/>
      <c r="D24" s="134"/>
      <c r="E24" s="134"/>
      <c r="F24" s="134"/>
      <c r="G24" s="134"/>
    </row>
    <row r="25" spans="1:7" ht="18.75" x14ac:dyDescent="0.3">
      <c r="A25" s="92"/>
      <c r="B25" s="92"/>
      <c r="C25" s="92"/>
      <c r="D25" s="92"/>
      <c r="E25" s="92"/>
      <c r="F25" s="92"/>
      <c r="G25" s="92"/>
    </row>
    <row r="26" spans="1:7" ht="18.75" x14ac:dyDescent="0.3">
      <c r="A26" s="92"/>
      <c r="B26" s="92"/>
      <c r="C26" s="92"/>
      <c r="D26" s="92"/>
      <c r="E26" s="92"/>
      <c r="F26" s="92"/>
      <c r="G26" s="92"/>
    </row>
    <row r="27" spans="1:7" ht="18.75" x14ac:dyDescent="0.3">
      <c r="A27" s="92"/>
      <c r="B27" s="92"/>
      <c r="C27" s="92"/>
      <c r="D27" s="92"/>
      <c r="E27" s="92"/>
      <c r="F27" s="92"/>
      <c r="G27" s="92"/>
    </row>
    <row r="28" spans="1:7" ht="18.75" x14ac:dyDescent="0.3">
      <c r="A28" s="92"/>
      <c r="B28" s="92"/>
      <c r="C28" s="92"/>
      <c r="D28" s="92"/>
      <c r="E28" s="92"/>
      <c r="F28" s="92"/>
      <c r="G28" s="92"/>
    </row>
    <row r="29" spans="1:7" ht="18.75" x14ac:dyDescent="0.3">
      <c r="A29" s="92"/>
      <c r="B29" s="92"/>
      <c r="C29" s="92"/>
      <c r="D29" s="92"/>
      <c r="E29" s="92"/>
      <c r="F29" s="92"/>
      <c r="G29" s="92"/>
    </row>
  </sheetData>
  <mergeCells count="17">
    <mergeCell ref="E2:G2"/>
    <mergeCell ref="A5:G5"/>
    <mergeCell ref="A7:G7"/>
    <mergeCell ref="B9:G9"/>
    <mergeCell ref="B18:G18"/>
    <mergeCell ref="A13:A16"/>
    <mergeCell ref="B13:G13"/>
    <mergeCell ref="B14:G14"/>
    <mergeCell ref="B15:G15"/>
    <mergeCell ref="B16:G16"/>
    <mergeCell ref="B17:G17"/>
    <mergeCell ref="B24:G24"/>
    <mergeCell ref="A10:A12"/>
    <mergeCell ref="B10:G10"/>
    <mergeCell ref="B11:G11"/>
    <mergeCell ref="B12:G12"/>
    <mergeCell ref="B19:G19"/>
  </mergeCells>
  <pageMargins left="0.70866141732283472" right="0.11811023622047245" top="0.35433070866141736" bottom="0.35433070866141736" header="0.31496062992125984" footer="0.31496062992125984"/>
  <pageSetup paperSize="9" scale="8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topLeftCell="A86" workbookViewId="0">
      <selection activeCell="B88" sqref="B88"/>
    </sheetView>
  </sheetViews>
  <sheetFormatPr defaultRowHeight="15.75" outlineLevelRow="1" x14ac:dyDescent="0.25"/>
  <cols>
    <col min="1" max="1" width="7.28515625" style="75" customWidth="1"/>
    <col min="2" max="2" width="67.42578125" style="1" customWidth="1"/>
    <col min="3" max="3" width="21.28515625" style="6" customWidth="1"/>
    <col min="4" max="4" width="15" style="6" customWidth="1"/>
    <col min="5" max="5" width="17.7109375" style="1" customWidth="1"/>
    <col min="6" max="7" width="10.7109375" style="1" customWidth="1"/>
    <col min="8" max="8" width="14.7109375" style="1" customWidth="1"/>
    <col min="9" max="9" width="10.7109375" style="1" customWidth="1"/>
    <col min="10" max="10" width="11.85546875" style="1" customWidth="1"/>
    <col min="11" max="11" width="25.85546875" style="6" customWidth="1"/>
    <col min="12" max="16384" width="9.140625" style="1"/>
  </cols>
  <sheetData>
    <row r="1" spans="1:11" x14ac:dyDescent="0.25">
      <c r="A1" s="165" t="s">
        <v>179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0.15" hidden="1" customHeight="1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6.75" hidden="1" customHeight="1" x14ac:dyDescent="0.25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6.75" hidden="1" customHeight="1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26.25" customHeight="1" x14ac:dyDescent="0.25">
      <c r="A5" s="2"/>
      <c r="B5" s="2"/>
      <c r="C5" s="2"/>
      <c r="D5" s="2"/>
      <c r="E5" s="2"/>
      <c r="F5" s="2"/>
      <c r="G5" s="2"/>
      <c r="H5" s="2"/>
      <c r="I5" s="167" t="s">
        <v>0</v>
      </c>
      <c r="J5" s="167"/>
      <c r="K5" s="167"/>
    </row>
    <row r="6" spans="1:11" ht="20.25" customHeight="1" x14ac:dyDescent="0.25">
      <c r="A6" s="2"/>
      <c r="B6" s="2"/>
      <c r="C6" s="2"/>
      <c r="D6" s="2"/>
      <c r="E6" s="2"/>
      <c r="F6" s="2"/>
      <c r="G6" s="2"/>
      <c r="H6" s="2"/>
      <c r="J6" s="162" t="s">
        <v>1</v>
      </c>
      <c r="K6" s="162"/>
    </row>
    <row r="7" spans="1:11" ht="20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 t="s">
        <v>2</v>
      </c>
    </row>
    <row r="8" spans="1:11" ht="66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168" t="s">
        <v>3</v>
      </c>
      <c r="K8" s="168"/>
    </row>
    <row r="9" spans="1:11" ht="15" customHeight="1" x14ac:dyDescent="0.25">
      <c r="A9" s="3"/>
      <c r="B9" s="4"/>
      <c r="C9" s="5"/>
      <c r="D9" s="5"/>
      <c r="E9" s="4"/>
      <c r="F9" s="4"/>
      <c r="G9" s="4"/>
      <c r="H9" s="4"/>
      <c r="I9" s="4"/>
      <c r="J9" s="4"/>
    </row>
    <row r="10" spans="1:11" ht="15" customHeight="1" x14ac:dyDescent="0.25">
      <c r="A10" s="169" t="s">
        <v>4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</row>
    <row r="11" spans="1:11" ht="32.25" customHeight="1" x14ac:dyDescent="0.25">
      <c r="A11" s="170" t="s">
        <v>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</row>
    <row r="12" spans="1:11" x14ac:dyDescent="0.25">
      <c r="A12" s="3"/>
      <c r="B12" s="4"/>
      <c r="C12" s="5"/>
      <c r="D12" s="5"/>
      <c r="E12" s="4"/>
      <c r="F12" s="4"/>
      <c r="G12" s="4"/>
      <c r="H12" s="4"/>
      <c r="I12" s="4"/>
      <c r="J12" s="4"/>
      <c r="K12" s="5"/>
    </row>
    <row r="13" spans="1:11" ht="15.75" customHeight="1" x14ac:dyDescent="0.25">
      <c r="A13" s="171" t="s">
        <v>6</v>
      </c>
      <c r="B13" s="172" t="s">
        <v>7</v>
      </c>
      <c r="C13" s="172" t="s">
        <v>8</v>
      </c>
      <c r="D13" s="172" t="s">
        <v>9</v>
      </c>
      <c r="E13" s="172" t="s">
        <v>10</v>
      </c>
      <c r="F13" s="172"/>
      <c r="G13" s="172"/>
      <c r="H13" s="172"/>
      <c r="I13" s="172"/>
      <c r="J13" s="172"/>
      <c r="K13" s="172" t="s">
        <v>11</v>
      </c>
    </row>
    <row r="14" spans="1:11" ht="15.75" customHeight="1" x14ac:dyDescent="0.25">
      <c r="A14" s="171"/>
      <c r="B14" s="172"/>
      <c r="C14" s="172"/>
      <c r="D14" s="172"/>
      <c r="E14" s="172"/>
      <c r="F14" s="172"/>
      <c r="G14" s="172"/>
      <c r="H14" s="172"/>
      <c r="I14" s="172"/>
      <c r="J14" s="172"/>
      <c r="K14" s="172"/>
    </row>
    <row r="15" spans="1:11" ht="27" customHeight="1" x14ac:dyDescent="0.25">
      <c r="A15" s="171"/>
      <c r="B15" s="172"/>
      <c r="C15" s="172"/>
      <c r="D15" s="172"/>
      <c r="E15" s="172"/>
      <c r="F15" s="7">
        <v>2015</v>
      </c>
      <c r="G15" s="7">
        <v>2016</v>
      </c>
      <c r="H15" s="7">
        <v>2017</v>
      </c>
      <c r="I15" s="7">
        <v>2018</v>
      </c>
      <c r="J15" s="7">
        <v>2019</v>
      </c>
      <c r="K15" s="172"/>
    </row>
    <row r="16" spans="1:11" ht="33" customHeight="1" x14ac:dyDescent="0.25">
      <c r="A16" s="8"/>
      <c r="B16" s="173" t="s">
        <v>12</v>
      </c>
      <c r="C16" s="174"/>
      <c r="D16" s="174"/>
      <c r="E16" s="174"/>
      <c r="F16" s="174"/>
      <c r="G16" s="174"/>
      <c r="H16" s="174"/>
      <c r="I16" s="174"/>
      <c r="J16" s="174"/>
      <c r="K16" s="174"/>
    </row>
    <row r="17" spans="1:11" ht="36" customHeight="1" x14ac:dyDescent="0.25">
      <c r="A17" s="9" t="s">
        <v>13</v>
      </c>
      <c r="B17" s="10" t="s">
        <v>14</v>
      </c>
      <c r="C17" s="11" t="s">
        <v>15</v>
      </c>
      <c r="D17" s="11"/>
      <c r="E17" s="11"/>
      <c r="F17" s="11"/>
      <c r="G17" s="11"/>
      <c r="H17" s="11"/>
      <c r="I17" s="11"/>
      <c r="J17" s="11"/>
      <c r="K17" s="12" t="s">
        <v>16</v>
      </c>
    </row>
    <row r="18" spans="1:11" ht="48" customHeight="1" x14ac:dyDescent="0.25">
      <c r="A18" s="9" t="s">
        <v>17</v>
      </c>
      <c r="B18" s="10" t="s">
        <v>18</v>
      </c>
      <c r="C18" s="11" t="s">
        <v>15</v>
      </c>
      <c r="D18" s="11" t="s">
        <v>19</v>
      </c>
      <c r="E18" s="11"/>
      <c r="F18" s="11"/>
      <c r="G18" s="11"/>
      <c r="H18" s="11"/>
      <c r="I18" s="11"/>
      <c r="J18" s="11"/>
      <c r="K18" s="12" t="s">
        <v>16</v>
      </c>
    </row>
    <row r="19" spans="1:11" ht="41.25" customHeight="1" x14ac:dyDescent="0.25">
      <c r="A19" s="9" t="s">
        <v>20</v>
      </c>
      <c r="B19" s="10" t="s">
        <v>21</v>
      </c>
      <c r="C19" s="11" t="s">
        <v>15</v>
      </c>
      <c r="D19" s="11" t="s">
        <v>22</v>
      </c>
      <c r="E19" s="11"/>
      <c r="F19" s="11"/>
      <c r="G19" s="11"/>
      <c r="H19" s="11"/>
      <c r="I19" s="11"/>
      <c r="J19" s="11"/>
      <c r="K19" s="12" t="s">
        <v>16</v>
      </c>
    </row>
    <row r="20" spans="1:11" ht="45.75" customHeight="1" x14ac:dyDescent="0.25">
      <c r="A20" s="9" t="s">
        <v>23</v>
      </c>
      <c r="B20" s="10" t="s">
        <v>24</v>
      </c>
      <c r="C20" s="11" t="s">
        <v>15</v>
      </c>
      <c r="D20" s="11" t="s">
        <v>22</v>
      </c>
      <c r="E20" s="11"/>
      <c r="F20" s="11"/>
      <c r="G20" s="11"/>
      <c r="H20" s="11"/>
      <c r="I20" s="11"/>
      <c r="J20" s="11"/>
      <c r="K20" s="12" t="s">
        <v>16</v>
      </c>
    </row>
    <row r="21" spans="1:11" s="13" customFormat="1" ht="66" customHeight="1" x14ac:dyDescent="0.25">
      <c r="A21" s="9" t="s">
        <v>25</v>
      </c>
      <c r="B21" s="10" t="s">
        <v>26</v>
      </c>
      <c r="C21" s="11" t="s">
        <v>15</v>
      </c>
      <c r="D21" s="11" t="s">
        <v>22</v>
      </c>
      <c r="E21" s="11"/>
      <c r="F21" s="11"/>
      <c r="G21" s="11"/>
      <c r="H21" s="11"/>
      <c r="I21" s="11"/>
      <c r="J21" s="11"/>
      <c r="K21" s="12" t="s">
        <v>16</v>
      </c>
    </row>
    <row r="22" spans="1:11" ht="48" customHeight="1" x14ac:dyDescent="0.25">
      <c r="A22" s="9" t="s">
        <v>27</v>
      </c>
      <c r="B22" s="10" t="s">
        <v>28</v>
      </c>
      <c r="C22" s="11" t="s">
        <v>15</v>
      </c>
      <c r="D22" s="11" t="s">
        <v>22</v>
      </c>
      <c r="E22" s="11"/>
      <c r="F22" s="11"/>
      <c r="G22" s="11"/>
      <c r="H22" s="11"/>
      <c r="I22" s="11"/>
      <c r="J22" s="11"/>
      <c r="K22" s="12" t="s">
        <v>16</v>
      </c>
    </row>
    <row r="23" spans="1:11" ht="44.25" customHeight="1" x14ac:dyDescent="0.25">
      <c r="A23" s="9" t="s">
        <v>29</v>
      </c>
      <c r="B23" s="10" t="s">
        <v>30</v>
      </c>
      <c r="C23" s="11" t="s">
        <v>15</v>
      </c>
      <c r="D23" s="11" t="s">
        <v>22</v>
      </c>
      <c r="E23" s="11"/>
      <c r="F23" s="11"/>
      <c r="G23" s="11"/>
      <c r="H23" s="11"/>
      <c r="I23" s="11"/>
      <c r="J23" s="11"/>
      <c r="K23" s="12" t="s">
        <v>16</v>
      </c>
    </row>
    <row r="24" spans="1:11" ht="68.25" customHeight="1" x14ac:dyDescent="0.25">
      <c r="A24" s="9" t="s">
        <v>31</v>
      </c>
      <c r="B24" s="10" t="s">
        <v>32</v>
      </c>
      <c r="C24" s="11" t="s">
        <v>15</v>
      </c>
      <c r="D24" s="11" t="s">
        <v>22</v>
      </c>
      <c r="E24" s="11"/>
      <c r="F24" s="11"/>
      <c r="G24" s="11"/>
      <c r="H24" s="11"/>
      <c r="I24" s="11"/>
      <c r="J24" s="11"/>
      <c r="K24" s="12" t="s">
        <v>16</v>
      </c>
    </row>
    <row r="25" spans="1:11" s="13" customFormat="1" ht="45" customHeight="1" x14ac:dyDescent="0.25">
      <c r="A25" s="14" t="s">
        <v>33</v>
      </c>
      <c r="B25" s="10" t="s">
        <v>34</v>
      </c>
      <c r="C25" s="11" t="s">
        <v>15</v>
      </c>
      <c r="D25" s="11" t="s">
        <v>22</v>
      </c>
      <c r="E25" s="11"/>
      <c r="F25" s="11"/>
      <c r="G25" s="11"/>
      <c r="H25" s="11"/>
      <c r="I25" s="11"/>
      <c r="J25" s="11"/>
      <c r="K25" s="12" t="s">
        <v>16</v>
      </c>
    </row>
    <row r="26" spans="1:11" ht="25.5" customHeight="1" x14ac:dyDescent="0.25">
      <c r="A26" s="15"/>
      <c r="B26" s="175" t="s">
        <v>35</v>
      </c>
      <c r="C26" s="175"/>
      <c r="D26" s="16"/>
      <c r="E26" s="17"/>
      <c r="F26" s="17"/>
      <c r="G26" s="17"/>
      <c r="H26" s="17"/>
      <c r="I26" s="17"/>
      <c r="J26" s="17"/>
      <c r="K26" s="18"/>
    </row>
    <row r="27" spans="1:11" ht="41.25" customHeight="1" x14ac:dyDescent="0.25">
      <c r="A27" s="19"/>
      <c r="B27" s="173" t="s">
        <v>36</v>
      </c>
      <c r="C27" s="173" t="s">
        <v>37</v>
      </c>
      <c r="D27" s="173">
        <v>2013</v>
      </c>
      <c r="E27" s="173" t="e">
        <f>#REF!+G27+J27</f>
        <v>#REF!</v>
      </c>
      <c r="F27" s="173"/>
      <c r="G27" s="173"/>
      <c r="H27" s="173"/>
      <c r="I27" s="173"/>
      <c r="J27" s="173"/>
      <c r="K27" s="173"/>
    </row>
    <row r="28" spans="1:11" ht="66" customHeight="1" outlineLevel="1" x14ac:dyDescent="0.25">
      <c r="A28" s="20" t="s">
        <v>38</v>
      </c>
      <c r="B28" s="21" t="s">
        <v>39</v>
      </c>
      <c r="C28" s="22"/>
      <c r="D28" s="23"/>
      <c r="E28" s="24"/>
      <c r="F28" s="24"/>
      <c r="G28" s="25"/>
      <c r="H28" s="25"/>
      <c r="I28" s="25"/>
      <c r="J28" s="25"/>
      <c r="K28" s="26"/>
    </row>
    <row r="29" spans="1:11" ht="28.5" customHeight="1" outlineLevel="1" x14ac:dyDescent="0.25">
      <c r="A29" s="20" t="s">
        <v>40</v>
      </c>
      <c r="B29" s="10" t="s">
        <v>41</v>
      </c>
      <c r="C29" s="11" t="s">
        <v>42</v>
      </c>
      <c r="D29" s="11">
        <v>2017</v>
      </c>
      <c r="E29" s="24">
        <f>F29+G29+H29+I29+J29</f>
        <v>50</v>
      </c>
      <c r="F29" s="27"/>
      <c r="G29" s="28"/>
      <c r="H29" s="28">
        <v>50</v>
      </c>
      <c r="I29" s="28"/>
      <c r="J29" s="28"/>
      <c r="K29" s="26"/>
    </row>
    <row r="30" spans="1:11" ht="26.25" customHeight="1" outlineLevel="1" x14ac:dyDescent="0.25">
      <c r="A30" s="20" t="s">
        <v>43</v>
      </c>
      <c r="B30" s="10" t="s">
        <v>44</v>
      </c>
      <c r="C30" s="11" t="s">
        <v>42</v>
      </c>
      <c r="D30" s="11">
        <v>2017</v>
      </c>
      <c r="E30" s="24">
        <f>F30+G30+H30+I30+J30</f>
        <v>50</v>
      </c>
      <c r="F30" s="27"/>
      <c r="G30" s="28"/>
      <c r="H30" s="28">
        <v>50</v>
      </c>
      <c r="I30" s="28"/>
      <c r="J30" s="28"/>
      <c r="K30" s="26"/>
    </row>
    <row r="31" spans="1:11" ht="30" customHeight="1" outlineLevel="1" x14ac:dyDescent="0.25">
      <c r="A31" s="20"/>
      <c r="B31" s="10" t="s">
        <v>45</v>
      </c>
      <c r="C31" s="11" t="s">
        <v>42</v>
      </c>
      <c r="D31" s="11">
        <v>2018</v>
      </c>
      <c r="E31" s="24">
        <f>F31+G31+H31+I31+J31</f>
        <v>50</v>
      </c>
      <c r="F31" s="27"/>
      <c r="G31" s="28"/>
      <c r="H31" s="28"/>
      <c r="I31" s="28">
        <v>50</v>
      </c>
      <c r="J31" s="28"/>
      <c r="K31" s="26"/>
    </row>
    <row r="32" spans="1:11" ht="26.25" customHeight="1" outlineLevel="1" x14ac:dyDescent="0.25">
      <c r="A32" s="20" t="s">
        <v>40</v>
      </c>
      <c r="B32" s="10" t="s">
        <v>46</v>
      </c>
      <c r="C32" s="11" t="s">
        <v>47</v>
      </c>
      <c r="D32" s="11">
        <v>2019</v>
      </c>
      <c r="E32" s="24"/>
      <c r="F32" s="24"/>
      <c r="G32" s="25"/>
      <c r="H32" s="25"/>
      <c r="I32" s="25"/>
      <c r="J32" s="25"/>
      <c r="K32" s="12" t="s">
        <v>48</v>
      </c>
    </row>
    <row r="33" spans="1:11" ht="27.75" customHeight="1" outlineLevel="1" x14ac:dyDescent="0.25">
      <c r="A33" s="20" t="s">
        <v>43</v>
      </c>
      <c r="B33" s="29" t="s">
        <v>49</v>
      </c>
      <c r="C33" s="11" t="s">
        <v>47</v>
      </c>
      <c r="D33" s="11">
        <v>2019</v>
      </c>
      <c r="E33" s="24"/>
      <c r="F33" s="24"/>
      <c r="G33" s="25"/>
      <c r="H33" s="25"/>
      <c r="I33" s="25"/>
      <c r="J33" s="25"/>
      <c r="K33" s="12" t="s">
        <v>50</v>
      </c>
    </row>
    <row r="34" spans="1:11" s="13" customFormat="1" ht="33.75" customHeight="1" outlineLevel="1" x14ac:dyDescent="0.25">
      <c r="A34" s="20" t="s">
        <v>51</v>
      </c>
      <c r="B34" s="10" t="s">
        <v>52</v>
      </c>
      <c r="C34" s="11" t="s">
        <v>47</v>
      </c>
      <c r="D34" s="11">
        <v>2019</v>
      </c>
      <c r="E34" s="28"/>
      <c r="F34" s="27"/>
      <c r="G34" s="27"/>
      <c r="H34" s="27"/>
      <c r="I34" s="27"/>
      <c r="J34" s="25"/>
      <c r="K34" s="12" t="s">
        <v>53</v>
      </c>
    </row>
    <row r="35" spans="1:11" ht="23.25" customHeight="1" x14ac:dyDescent="0.25">
      <c r="A35" s="15"/>
      <c r="B35" s="175" t="s">
        <v>54</v>
      </c>
      <c r="C35" s="175"/>
      <c r="D35" s="16"/>
      <c r="E35" s="30">
        <f>E29+E30+E31</f>
        <v>150</v>
      </c>
      <c r="F35" s="30"/>
      <c r="G35" s="30"/>
      <c r="H35" s="30">
        <f>H29+H30+H31</f>
        <v>100</v>
      </c>
      <c r="I35" s="30">
        <f>I29+I30+I31</f>
        <v>50</v>
      </c>
      <c r="J35" s="17"/>
      <c r="K35" s="18"/>
    </row>
    <row r="36" spans="1:11" x14ac:dyDescent="0.25">
      <c r="A36" s="31"/>
      <c r="B36" s="173" t="s">
        <v>55</v>
      </c>
      <c r="C36" s="173"/>
      <c r="D36" s="173"/>
      <c r="E36" s="173"/>
      <c r="F36" s="173"/>
      <c r="G36" s="173"/>
      <c r="H36" s="173"/>
      <c r="I36" s="173"/>
      <c r="J36" s="173"/>
      <c r="K36" s="173"/>
    </row>
    <row r="37" spans="1:11" ht="61.5" customHeight="1" x14ac:dyDescent="0.25">
      <c r="A37" s="32" t="s">
        <v>56</v>
      </c>
      <c r="B37" s="21" t="s">
        <v>57</v>
      </c>
      <c r="C37" s="11"/>
      <c r="D37" s="11" t="s">
        <v>58</v>
      </c>
      <c r="E37" s="28">
        <f>SUM(F37:J37)</f>
        <v>0</v>
      </c>
      <c r="F37" s="23"/>
      <c r="G37" s="176" t="s">
        <v>59</v>
      </c>
      <c r="H37" s="176"/>
      <c r="I37" s="176"/>
      <c r="J37" s="176"/>
      <c r="K37" s="12" t="s">
        <v>16</v>
      </c>
    </row>
    <row r="38" spans="1:11" ht="132.75" customHeight="1" outlineLevel="1" x14ac:dyDescent="0.25">
      <c r="A38" s="20" t="s">
        <v>60</v>
      </c>
      <c r="B38" s="21" t="s">
        <v>61</v>
      </c>
      <c r="C38" s="11" t="s">
        <v>47</v>
      </c>
      <c r="D38" s="11">
        <v>2015</v>
      </c>
      <c r="E38" s="33"/>
      <c r="F38" s="34"/>
      <c r="G38" s="34"/>
      <c r="H38" s="34"/>
      <c r="I38" s="34"/>
      <c r="J38" s="34">
        <f>J39+J40</f>
        <v>0</v>
      </c>
      <c r="K38" s="12"/>
    </row>
    <row r="39" spans="1:11" outlineLevel="1" x14ac:dyDescent="0.25">
      <c r="A39" s="20" t="s">
        <v>62</v>
      </c>
      <c r="B39" s="10" t="s">
        <v>46</v>
      </c>
      <c r="C39" s="11"/>
      <c r="D39" s="11">
        <v>2016</v>
      </c>
      <c r="E39" s="28"/>
      <c r="F39" s="25"/>
      <c r="G39" s="28"/>
      <c r="H39" s="28"/>
      <c r="I39" s="28"/>
      <c r="J39" s="28"/>
      <c r="K39" s="12" t="s">
        <v>48</v>
      </c>
    </row>
    <row r="40" spans="1:11" x14ac:dyDescent="0.25">
      <c r="A40" s="32" t="s">
        <v>63</v>
      </c>
      <c r="B40" s="10" t="s">
        <v>49</v>
      </c>
      <c r="C40" s="11"/>
      <c r="D40" s="11">
        <v>2016</v>
      </c>
      <c r="E40" s="28"/>
      <c r="F40" s="25"/>
      <c r="G40" s="28"/>
      <c r="H40" s="28"/>
      <c r="I40" s="28"/>
      <c r="J40" s="28"/>
      <c r="K40" s="12" t="s">
        <v>50</v>
      </c>
    </row>
    <row r="41" spans="1:11" ht="25.5" outlineLevel="1" x14ac:dyDescent="0.25">
      <c r="A41" s="20" t="s">
        <v>64</v>
      </c>
      <c r="B41" s="21" t="s">
        <v>65</v>
      </c>
      <c r="C41" s="11" t="s">
        <v>47</v>
      </c>
      <c r="D41" s="11" t="s">
        <v>66</v>
      </c>
      <c r="E41" s="25"/>
      <c r="F41" s="25"/>
      <c r="G41" s="25"/>
      <c r="H41" s="25"/>
      <c r="I41" s="25"/>
      <c r="J41" s="25"/>
      <c r="K41" s="12"/>
    </row>
    <row r="42" spans="1:11" outlineLevel="1" x14ac:dyDescent="0.25">
      <c r="A42" s="20" t="s">
        <v>67</v>
      </c>
      <c r="B42" s="10" t="s">
        <v>49</v>
      </c>
      <c r="C42" s="11"/>
      <c r="D42" s="11" t="s">
        <v>66</v>
      </c>
      <c r="E42" s="28"/>
      <c r="F42" s="28"/>
      <c r="G42" s="28"/>
      <c r="H42" s="28"/>
      <c r="I42" s="28"/>
      <c r="J42" s="28"/>
      <c r="K42" s="12" t="s">
        <v>50</v>
      </c>
    </row>
    <row r="43" spans="1:11" ht="31.5" outlineLevel="1" x14ac:dyDescent="0.25">
      <c r="A43" s="20" t="s">
        <v>68</v>
      </c>
      <c r="B43" s="10" t="s">
        <v>52</v>
      </c>
      <c r="C43" s="11"/>
      <c r="D43" s="11" t="s">
        <v>66</v>
      </c>
      <c r="E43" s="28"/>
      <c r="F43" s="25"/>
      <c r="G43" s="25"/>
      <c r="H43" s="25"/>
      <c r="I43" s="25"/>
      <c r="J43" s="28"/>
      <c r="K43" s="12" t="s">
        <v>53</v>
      </c>
    </row>
    <row r="44" spans="1:11" ht="24.75" customHeight="1" x14ac:dyDescent="0.25">
      <c r="A44" s="35" t="s">
        <v>69</v>
      </c>
      <c r="B44" s="10" t="s">
        <v>46</v>
      </c>
      <c r="C44" s="11"/>
      <c r="D44" s="11" t="s">
        <v>66</v>
      </c>
      <c r="E44" s="28"/>
      <c r="F44" s="25"/>
      <c r="G44" s="25"/>
      <c r="H44" s="25"/>
      <c r="I44" s="25"/>
      <c r="J44" s="28"/>
      <c r="K44" s="12" t="s">
        <v>48</v>
      </c>
    </row>
    <row r="45" spans="1:11" ht="47.25" customHeight="1" x14ac:dyDescent="0.25">
      <c r="A45" s="35" t="s">
        <v>70</v>
      </c>
      <c r="B45" s="36" t="s">
        <v>71</v>
      </c>
      <c r="C45" s="11" t="s">
        <v>47</v>
      </c>
      <c r="D45" s="11" t="s">
        <v>66</v>
      </c>
      <c r="E45" s="25"/>
      <c r="F45" s="25"/>
      <c r="G45" s="25"/>
      <c r="H45" s="25"/>
      <c r="I45" s="25"/>
      <c r="J45" s="25"/>
      <c r="K45" s="12"/>
    </row>
    <row r="46" spans="1:11" ht="21" customHeight="1" outlineLevel="1" x14ac:dyDescent="0.25">
      <c r="A46" s="20" t="s">
        <v>72</v>
      </c>
      <c r="B46" s="10" t="s">
        <v>49</v>
      </c>
      <c r="C46" s="11"/>
      <c r="D46" s="11" t="s">
        <v>66</v>
      </c>
      <c r="E46" s="28"/>
      <c r="F46" s="28"/>
      <c r="G46" s="28"/>
      <c r="H46" s="28"/>
      <c r="I46" s="28"/>
      <c r="J46" s="25"/>
      <c r="K46" s="12" t="s">
        <v>50</v>
      </c>
    </row>
    <row r="47" spans="1:11" ht="33" customHeight="1" outlineLevel="1" x14ac:dyDescent="0.25">
      <c r="A47" s="20" t="s">
        <v>73</v>
      </c>
      <c r="B47" s="37" t="s">
        <v>46</v>
      </c>
      <c r="C47" s="23" t="s">
        <v>47</v>
      </c>
      <c r="D47" s="11">
        <v>2015</v>
      </c>
      <c r="E47" s="38">
        <f>E48+E49</f>
        <v>273.37099999999998</v>
      </c>
      <c r="F47" s="38">
        <f>F48+F49</f>
        <v>273.37099999999998</v>
      </c>
      <c r="G47" s="28"/>
      <c r="H47" s="28"/>
      <c r="I47" s="28"/>
      <c r="J47" s="28"/>
      <c r="K47" s="11" t="s">
        <v>48</v>
      </c>
    </row>
    <row r="48" spans="1:11" ht="36.75" customHeight="1" outlineLevel="1" x14ac:dyDescent="0.25">
      <c r="A48" s="20" t="s">
        <v>74</v>
      </c>
      <c r="B48" s="37" t="s">
        <v>75</v>
      </c>
      <c r="C48" s="11" t="s">
        <v>47</v>
      </c>
      <c r="D48" s="11">
        <v>2015</v>
      </c>
      <c r="E48" s="39">
        <v>179.84399999999999</v>
      </c>
      <c r="F48" s="39">
        <v>179.84399999999999</v>
      </c>
      <c r="G48" s="28"/>
      <c r="H48" s="28"/>
      <c r="I48" s="28"/>
      <c r="J48" s="28"/>
      <c r="K48" s="11"/>
    </row>
    <row r="49" spans="1:13" ht="36.75" customHeight="1" outlineLevel="1" x14ac:dyDescent="0.25">
      <c r="A49" s="20" t="s">
        <v>76</v>
      </c>
      <c r="B49" s="37" t="s">
        <v>77</v>
      </c>
      <c r="C49" s="11" t="s">
        <v>47</v>
      </c>
      <c r="D49" s="11">
        <v>2015</v>
      </c>
      <c r="E49" s="39">
        <v>93.527000000000001</v>
      </c>
      <c r="F49" s="125">
        <v>93.527000000000001</v>
      </c>
      <c r="G49" s="28"/>
      <c r="H49" s="28"/>
      <c r="I49" s="28"/>
      <c r="J49" s="28"/>
      <c r="K49" s="11"/>
    </row>
    <row r="50" spans="1:13" ht="31.5" outlineLevel="1" x14ac:dyDescent="0.25">
      <c r="A50" s="20" t="s">
        <v>78</v>
      </c>
      <c r="B50" s="40" t="s">
        <v>79</v>
      </c>
      <c r="C50" s="11" t="s">
        <v>47</v>
      </c>
      <c r="D50" s="11">
        <v>2016</v>
      </c>
      <c r="E50" s="25"/>
      <c r="F50" s="25"/>
      <c r="G50" s="25"/>
      <c r="H50" s="25"/>
      <c r="I50" s="25"/>
      <c r="J50" s="25"/>
      <c r="K50" s="12"/>
    </row>
    <row r="51" spans="1:13" outlineLevel="1" x14ac:dyDescent="0.25">
      <c r="A51" s="20" t="s">
        <v>80</v>
      </c>
      <c r="B51" s="29" t="s">
        <v>49</v>
      </c>
      <c r="C51" s="11"/>
      <c r="D51" s="11">
        <v>2016</v>
      </c>
      <c r="E51" s="28"/>
      <c r="F51" s="25"/>
      <c r="G51" s="25"/>
      <c r="H51" s="25"/>
      <c r="I51" s="25"/>
      <c r="J51" s="28"/>
      <c r="K51" s="12" t="s">
        <v>50</v>
      </c>
    </row>
    <row r="52" spans="1:13" ht="31.5" outlineLevel="1" x14ac:dyDescent="0.25">
      <c r="A52" s="20" t="s">
        <v>81</v>
      </c>
      <c r="B52" s="40" t="s">
        <v>82</v>
      </c>
      <c r="C52" s="41" t="s">
        <v>42</v>
      </c>
      <c r="D52" s="42"/>
      <c r="E52" s="43">
        <f>F52+G52+H52+I52+J52</f>
        <v>130</v>
      </c>
      <c r="F52" s="43">
        <f>F60+F54+F55+F56+F57+F58+F59</f>
        <v>26</v>
      </c>
      <c r="G52" s="43">
        <f>G60+G54+G55+G56+G57+G58+G59</f>
        <v>26</v>
      </c>
      <c r="H52" s="43">
        <f>H60+H54+H55+H56+H57+H58+H59</f>
        <v>26</v>
      </c>
      <c r="I52" s="43">
        <f>I60+I54+I55+I56+I57+I58+I59</f>
        <v>26</v>
      </c>
      <c r="J52" s="43">
        <f>J60+J54+J55+J56+J57+J58+J59</f>
        <v>26</v>
      </c>
      <c r="K52" s="44"/>
    </row>
    <row r="53" spans="1:13" outlineLevel="1" x14ac:dyDescent="0.25">
      <c r="A53" s="20" t="s">
        <v>83</v>
      </c>
      <c r="B53" s="45" t="s">
        <v>84</v>
      </c>
      <c r="C53" s="23"/>
      <c r="D53" s="11"/>
      <c r="E53" s="25"/>
      <c r="F53" s="25"/>
      <c r="G53" s="25"/>
      <c r="H53" s="25"/>
      <c r="I53" s="25"/>
      <c r="J53" s="25"/>
      <c r="K53" s="46"/>
    </row>
    <row r="54" spans="1:13" ht="25.5" outlineLevel="1" x14ac:dyDescent="0.25">
      <c r="A54" s="20" t="s">
        <v>85</v>
      </c>
      <c r="B54" s="29" t="s">
        <v>86</v>
      </c>
      <c r="C54" s="11" t="s">
        <v>42</v>
      </c>
      <c r="D54" s="11" t="s">
        <v>22</v>
      </c>
      <c r="E54" s="47">
        <f>SUM(F54:J54)</f>
        <v>25</v>
      </c>
      <c r="F54" s="48">
        <v>5</v>
      </c>
      <c r="G54" s="48">
        <v>5</v>
      </c>
      <c r="H54" s="48">
        <v>5</v>
      </c>
      <c r="I54" s="48">
        <v>5</v>
      </c>
      <c r="J54" s="48">
        <v>5</v>
      </c>
      <c r="K54" s="49" t="s">
        <v>86</v>
      </c>
    </row>
    <row r="55" spans="1:13" ht="25.5" outlineLevel="1" x14ac:dyDescent="0.25">
      <c r="A55" s="20" t="s">
        <v>87</v>
      </c>
      <c r="B55" s="29" t="s">
        <v>88</v>
      </c>
      <c r="C55" s="11" t="s">
        <v>42</v>
      </c>
      <c r="D55" s="11" t="s">
        <v>22</v>
      </c>
      <c r="E55" s="47">
        <f t="shared" ref="E55:E60" si="0">SUM(F55:J55)</f>
        <v>22.5</v>
      </c>
      <c r="F55" s="48">
        <v>4.5</v>
      </c>
      <c r="G55" s="48">
        <v>4.5</v>
      </c>
      <c r="H55" s="48">
        <v>4.5</v>
      </c>
      <c r="I55" s="48">
        <v>4.5</v>
      </c>
      <c r="J55" s="48">
        <v>4.5</v>
      </c>
      <c r="K55" s="49" t="s">
        <v>88</v>
      </c>
    </row>
    <row r="56" spans="1:13" ht="25.5" outlineLevel="1" x14ac:dyDescent="0.25">
      <c r="A56" s="20" t="s">
        <v>89</v>
      </c>
      <c r="B56" s="29" t="s">
        <v>90</v>
      </c>
      <c r="C56" s="11" t="s">
        <v>42</v>
      </c>
      <c r="D56" s="11" t="s">
        <v>22</v>
      </c>
      <c r="E56" s="47">
        <f t="shared" si="0"/>
        <v>10</v>
      </c>
      <c r="F56" s="48">
        <v>2</v>
      </c>
      <c r="G56" s="48">
        <v>2</v>
      </c>
      <c r="H56" s="48">
        <v>2</v>
      </c>
      <c r="I56" s="48">
        <v>2</v>
      </c>
      <c r="J56" s="48">
        <v>2</v>
      </c>
      <c r="K56" s="49" t="s">
        <v>90</v>
      </c>
    </row>
    <row r="57" spans="1:13" ht="25.5" outlineLevel="1" x14ac:dyDescent="0.25">
      <c r="A57" s="20" t="s">
        <v>91</v>
      </c>
      <c r="B57" s="29" t="s">
        <v>92</v>
      </c>
      <c r="C57" s="11" t="s">
        <v>42</v>
      </c>
      <c r="D57" s="11" t="s">
        <v>22</v>
      </c>
      <c r="E57" s="47">
        <f t="shared" si="0"/>
        <v>10</v>
      </c>
      <c r="F57" s="48">
        <v>2</v>
      </c>
      <c r="G57" s="48">
        <v>2</v>
      </c>
      <c r="H57" s="48">
        <v>2</v>
      </c>
      <c r="I57" s="48">
        <v>2</v>
      </c>
      <c r="J57" s="48">
        <v>2</v>
      </c>
      <c r="K57" s="49" t="s">
        <v>92</v>
      </c>
    </row>
    <row r="58" spans="1:13" ht="40.5" customHeight="1" outlineLevel="1" x14ac:dyDescent="0.25">
      <c r="A58" s="20" t="s">
        <v>93</v>
      </c>
      <c r="B58" s="29" t="s">
        <v>94</v>
      </c>
      <c r="C58" s="11" t="s">
        <v>42</v>
      </c>
      <c r="D58" s="11" t="s">
        <v>22</v>
      </c>
      <c r="E58" s="47">
        <f t="shared" si="0"/>
        <v>15</v>
      </c>
      <c r="F58" s="48">
        <v>3</v>
      </c>
      <c r="G58" s="48">
        <v>3</v>
      </c>
      <c r="H58" s="48">
        <v>3</v>
      </c>
      <c r="I58" s="48">
        <v>3</v>
      </c>
      <c r="J58" s="48">
        <v>3</v>
      </c>
      <c r="K58" s="49" t="s">
        <v>94</v>
      </c>
    </row>
    <row r="59" spans="1:13" ht="25.5" outlineLevel="1" x14ac:dyDescent="0.25">
      <c r="A59" s="20" t="s">
        <v>95</v>
      </c>
      <c r="B59" s="29" t="s">
        <v>96</v>
      </c>
      <c r="C59" s="11" t="s">
        <v>42</v>
      </c>
      <c r="D59" s="11" t="s">
        <v>22</v>
      </c>
      <c r="E59" s="47">
        <f t="shared" si="0"/>
        <v>45</v>
      </c>
      <c r="F59" s="48">
        <v>9</v>
      </c>
      <c r="G59" s="48">
        <v>9</v>
      </c>
      <c r="H59" s="48">
        <v>9</v>
      </c>
      <c r="I59" s="48">
        <v>9</v>
      </c>
      <c r="J59" s="48">
        <v>9</v>
      </c>
      <c r="K59" s="46" t="s">
        <v>97</v>
      </c>
    </row>
    <row r="60" spans="1:13" ht="25.5" outlineLevel="1" x14ac:dyDescent="0.25">
      <c r="A60" s="20" t="s">
        <v>98</v>
      </c>
      <c r="B60" s="29" t="s">
        <v>99</v>
      </c>
      <c r="C60" s="11" t="s">
        <v>42</v>
      </c>
      <c r="D60" s="11" t="s">
        <v>22</v>
      </c>
      <c r="E60" s="47">
        <f t="shared" si="0"/>
        <v>2.5</v>
      </c>
      <c r="F60" s="48">
        <v>0.5</v>
      </c>
      <c r="G60" s="48">
        <v>0.5</v>
      </c>
      <c r="H60" s="48">
        <v>0.5</v>
      </c>
      <c r="I60" s="48">
        <v>0.5</v>
      </c>
      <c r="J60" s="48">
        <v>0.5</v>
      </c>
      <c r="K60" s="46" t="s">
        <v>97</v>
      </c>
    </row>
    <row r="61" spans="1:13" ht="32.25" customHeight="1" outlineLevel="1" x14ac:dyDescent="0.25">
      <c r="A61" s="50" t="s">
        <v>100</v>
      </c>
      <c r="B61" s="40" t="s">
        <v>101</v>
      </c>
      <c r="C61" s="41" t="s">
        <v>42</v>
      </c>
      <c r="D61" s="42"/>
      <c r="E61" s="43">
        <f t="shared" ref="E61:E68" si="1">F61+G61+H61+I61+J61</f>
        <v>400</v>
      </c>
      <c r="F61" s="43">
        <f>F62+F63+F64+F65+F66</f>
        <v>80</v>
      </c>
      <c r="G61" s="43">
        <f>G62+G63+G64+G65+G66</f>
        <v>80</v>
      </c>
      <c r="H61" s="43">
        <f>H62+H63+H64+H65+H66</f>
        <v>80</v>
      </c>
      <c r="I61" s="43">
        <f>I62+I63+I64+I65+I66</f>
        <v>80</v>
      </c>
      <c r="J61" s="43">
        <f>J62+J63+J64+J65+J66</f>
        <v>80</v>
      </c>
      <c r="K61" s="51"/>
    </row>
    <row r="62" spans="1:13" ht="35.25" customHeight="1" outlineLevel="1" x14ac:dyDescent="0.25">
      <c r="A62" s="50" t="s">
        <v>102</v>
      </c>
      <c r="B62" s="29" t="s">
        <v>86</v>
      </c>
      <c r="C62" s="11" t="s">
        <v>42</v>
      </c>
      <c r="D62" s="11" t="s">
        <v>22</v>
      </c>
      <c r="E62" s="47">
        <f t="shared" si="1"/>
        <v>160</v>
      </c>
      <c r="F62" s="48">
        <v>60</v>
      </c>
      <c r="G62" s="48">
        <v>25</v>
      </c>
      <c r="H62" s="48">
        <v>25</v>
      </c>
      <c r="I62" s="48">
        <v>25</v>
      </c>
      <c r="J62" s="48">
        <v>25</v>
      </c>
      <c r="K62" s="49" t="s">
        <v>86</v>
      </c>
      <c r="M62" s="52"/>
    </row>
    <row r="63" spans="1:13" ht="35.25" customHeight="1" outlineLevel="1" x14ac:dyDescent="0.25">
      <c r="A63" s="50" t="s">
        <v>103</v>
      </c>
      <c r="B63" s="29" t="s">
        <v>88</v>
      </c>
      <c r="C63" s="11" t="s">
        <v>42</v>
      </c>
      <c r="D63" s="11" t="s">
        <v>22</v>
      </c>
      <c r="E63" s="47">
        <f t="shared" si="1"/>
        <v>100</v>
      </c>
      <c r="F63" s="48">
        <v>0</v>
      </c>
      <c r="G63" s="48">
        <v>25</v>
      </c>
      <c r="H63" s="48">
        <v>25</v>
      </c>
      <c r="I63" s="48">
        <v>25</v>
      </c>
      <c r="J63" s="48">
        <v>25</v>
      </c>
      <c r="K63" s="49" t="s">
        <v>88</v>
      </c>
      <c r="M63" s="52"/>
    </row>
    <row r="64" spans="1:13" ht="35.25" customHeight="1" outlineLevel="1" x14ac:dyDescent="0.25">
      <c r="A64" s="50" t="s">
        <v>104</v>
      </c>
      <c r="B64" s="29" t="s">
        <v>90</v>
      </c>
      <c r="C64" s="11" t="s">
        <v>42</v>
      </c>
      <c r="D64" s="11" t="s">
        <v>22</v>
      </c>
      <c r="E64" s="47">
        <f t="shared" si="1"/>
        <v>50</v>
      </c>
      <c r="F64" s="48">
        <v>10</v>
      </c>
      <c r="G64" s="48">
        <v>10</v>
      </c>
      <c r="H64" s="48">
        <v>10</v>
      </c>
      <c r="I64" s="48">
        <v>10</v>
      </c>
      <c r="J64" s="48">
        <v>10</v>
      </c>
      <c r="K64" s="49" t="s">
        <v>90</v>
      </c>
      <c r="M64" s="52"/>
    </row>
    <row r="65" spans="1:14" ht="35.25" customHeight="1" outlineLevel="1" x14ac:dyDescent="0.25">
      <c r="A65" s="50" t="s">
        <v>105</v>
      </c>
      <c r="B65" s="29" t="s">
        <v>92</v>
      </c>
      <c r="C65" s="11" t="s">
        <v>42</v>
      </c>
      <c r="D65" s="11" t="s">
        <v>22</v>
      </c>
      <c r="E65" s="47">
        <f t="shared" si="1"/>
        <v>50</v>
      </c>
      <c r="F65" s="48">
        <v>10</v>
      </c>
      <c r="G65" s="48">
        <v>10</v>
      </c>
      <c r="H65" s="48">
        <v>10</v>
      </c>
      <c r="I65" s="48">
        <v>10</v>
      </c>
      <c r="J65" s="48">
        <v>10</v>
      </c>
      <c r="K65" s="49" t="s">
        <v>92</v>
      </c>
      <c r="M65" s="52"/>
    </row>
    <row r="66" spans="1:14" ht="35.25" customHeight="1" outlineLevel="1" x14ac:dyDescent="0.25">
      <c r="A66" s="50" t="s">
        <v>106</v>
      </c>
      <c r="B66" s="29" t="s">
        <v>44</v>
      </c>
      <c r="C66" s="11" t="s">
        <v>42</v>
      </c>
      <c r="D66" s="11" t="s">
        <v>22</v>
      </c>
      <c r="E66" s="47">
        <f t="shared" si="1"/>
        <v>40</v>
      </c>
      <c r="F66" s="48">
        <v>0</v>
      </c>
      <c r="G66" s="48">
        <v>10</v>
      </c>
      <c r="H66" s="48">
        <v>10</v>
      </c>
      <c r="I66" s="48">
        <v>10</v>
      </c>
      <c r="J66" s="48">
        <v>10</v>
      </c>
      <c r="K66" s="49" t="s">
        <v>44</v>
      </c>
      <c r="M66" s="52"/>
    </row>
    <row r="67" spans="1:14" ht="31.5" customHeight="1" outlineLevel="1" x14ac:dyDescent="0.25">
      <c r="A67" s="177" t="s">
        <v>107</v>
      </c>
      <c r="B67" s="163" t="s">
        <v>178</v>
      </c>
      <c r="C67" s="41" t="s">
        <v>47</v>
      </c>
      <c r="D67" s="42"/>
      <c r="E67" s="43">
        <f t="shared" si="1"/>
        <v>3988.1</v>
      </c>
      <c r="F67" s="43">
        <f>F70+F71+F72+F73+F74+F75+F76+F77+F78+F79+F80+F81+F82+F83+F84+F85+F86+F87</f>
        <v>3988.1</v>
      </c>
      <c r="G67" s="24"/>
      <c r="H67" s="24"/>
      <c r="I67" s="24"/>
      <c r="J67" s="24"/>
      <c r="K67" s="12"/>
    </row>
    <row r="68" spans="1:14" ht="31.5" customHeight="1" outlineLevel="1" x14ac:dyDescent="0.25">
      <c r="A68" s="178"/>
      <c r="B68" s="164"/>
      <c r="C68" s="41" t="s">
        <v>42</v>
      </c>
      <c r="D68" s="42"/>
      <c r="E68" s="43">
        <f t="shared" si="1"/>
        <v>345</v>
      </c>
      <c r="F68" s="43">
        <f>F88+F97</f>
        <v>65</v>
      </c>
      <c r="G68" s="43">
        <f>G88+G97</f>
        <v>240</v>
      </c>
      <c r="H68" s="43">
        <f>H88+H97</f>
        <v>0</v>
      </c>
      <c r="I68" s="43">
        <f>I88+I97</f>
        <v>40</v>
      </c>
      <c r="J68" s="43">
        <f>J88+J97</f>
        <v>0</v>
      </c>
      <c r="K68" s="12"/>
    </row>
    <row r="69" spans="1:14" ht="22.5" customHeight="1" outlineLevel="1" x14ac:dyDescent="0.25">
      <c r="A69" s="50" t="s">
        <v>108</v>
      </c>
      <c r="B69" s="40" t="s">
        <v>109</v>
      </c>
      <c r="C69" s="11"/>
      <c r="D69" s="11"/>
      <c r="E69" s="25"/>
      <c r="F69" s="25"/>
      <c r="G69" s="25"/>
      <c r="H69" s="25"/>
      <c r="I69" s="25"/>
      <c r="J69" s="25"/>
      <c r="K69" s="12"/>
    </row>
    <row r="70" spans="1:14" ht="31.5" customHeight="1" outlineLevel="1" x14ac:dyDescent="0.25">
      <c r="A70" s="50" t="s">
        <v>110</v>
      </c>
      <c r="B70" s="53" t="s">
        <v>111</v>
      </c>
      <c r="C70" s="54" t="s">
        <v>47</v>
      </c>
      <c r="D70" s="11">
        <v>2015</v>
      </c>
      <c r="E70" s="55">
        <f t="shared" ref="E70:E87" si="2">F70+G70+H70</f>
        <v>286.48</v>
      </c>
      <c r="F70" s="56">
        <v>286.48</v>
      </c>
      <c r="G70" s="56"/>
      <c r="H70" s="57"/>
      <c r="I70" s="58"/>
      <c r="J70" s="25"/>
      <c r="K70" s="12" t="s">
        <v>50</v>
      </c>
    </row>
    <row r="71" spans="1:14" ht="31.5" customHeight="1" outlineLevel="1" x14ac:dyDescent="0.25">
      <c r="A71" s="50" t="s">
        <v>250</v>
      </c>
      <c r="B71" s="53" t="s">
        <v>113</v>
      </c>
      <c r="C71" s="54" t="s">
        <v>47</v>
      </c>
      <c r="D71" s="11">
        <v>2015</v>
      </c>
      <c r="E71" s="55">
        <f t="shared" si="2"/>
        <v>423.3</v>
      </c>
      <c r="F71" s="48">
        <v>423.3</v>
      </c>
      <c r="G71" s="25"/>
      <c r="H71" s="25"/>
      <c r="I71" s="25"/>
      <c r="J71" s="25"/>
      <c r="K71" s="12" t="s">
        <v>50</v>
      </c>
    </row>
    <row r="72" spans="1:14" ht="31.5" customHeight="1" outlineLevel="1" x14ac:dyDescent="0.25">
      <c r="A72" s="50" t="s">
        <v>112</v>
      </c>
      <c r="B72" s="53" t="s">
        <v>115</v>
      </c>
      <c r="C72" s="54" t="s">
        <v>47</v>
      </c>
      <c r="D72" s="11">
        <v>2015</v>
      </c>
      <c r="E72" s="55">
        <f t="shared" si="2"/>
        <v>27.27</v>
      </c>
      <c r="F72" s="48">
        <v>27.27</v>
      </c>
      <c r="G72" s="25"/>
      <c r="H72" s="25"/>
      <c r="I72" s="25"/>
      <c r="J72" s="25"/>
      <c r="K72" s="12" t="s">
        <v>50</v>
      </c>
    </row>
    <row r="73" spans="1:14" ht="31.5" customHeight="1" outlineLevel="1" x14ac:dyDescent="0.25">
      <c r="A73" s="50" t="s">
        <v>114</v>
      </c>
      <c r="B73" s="53" t="s">
        <v>117</v>
      </c>
      <c r="C73" s="54" t="s">
        <v>47</v>
      </c>
      <c r="D73" s="11">
        <v>2015</v>
      </c>
      <c r="E73" s="55">
        <f t="shared" si="2"/>
        <v>22.9</v>
      </c>
      <c r="F73" s="48">
        <v>22.9</v>
      </c>
      <c r="G73" s="25"/>
      <c r="H73" s="25"/>
      <c r="I73" s="25"/>
      <c r="J73" s="25"/>
      <c r="K73" s="12" t="s">
        <v>50</v>
      </c>
    </row>
    <row r="74" spans="1:14" ht="31.5" customHeight="1" outlineLevel="1" x14ac:dyDescent="0.25">
      <c r="A74" s="50" t="s">
        <v>251</v>
      </c>
      <c r="B74" s="59" t="s">
        <v>119</v>
      </c>
      <c r="C74" s="54" t="s">
        <v>47</v>
      </c>
      <c r="D74" s="11">
        <v>2015</v>
      </c>
      <c r="E74" s="55">
        <f t="shared" si="2"/>
        <v>1246.6099999999999</v>
      </c>
      <c r="F74" s="48">
        <v>1246.6099999999999</v>
      </c>
      <c r="G74" s="25"/>
      <c r="H74" s="25"/>
      <c r="I74" s="25"/>
      <c r="J74" s="25"/>
      <c r="K74" s="12" t="s">
        <v>50</v>
      </c>
    </row>
    <row r="75" spans="1:14" ht="31.5" customHeight="1" outlineLevel="1" x14ac:dyDescent="0.25">
      <c r="A75" s="50" t="s">
        <v>252</v>
      </c>
      <c r="B75" s="59" t="s">
        <v>120</v>
      </c>
      <c r="C75" s="54" t="s">
        <v>47</v>
      </c>
      <c r="D75" s="11">
        <v>2015</v>
      </c>
      <c r="E75" s="55">
        <f t="shared" si="2"/>
        <v>14.34</v>
      </c>
      <c r="F75" s="48">
        <v>14.34</v>
      </c>
      <c r="G75" s="25"/>
      <c r="H75" s="25"/>
      <c r="I75" s="25"/>
      <c r="J75" s="25"/>
      <c r="K75" s="12" t="s">
        <v>50</v>
      </c>
      <c r="N75" s="52"/>
    </row>
    <row r="76" spans="1:14" ht="31.5" customHeight="1" outlineLevel="1" x14ac:dyDescent="0.25">
      <c r="A76" s="50" t="s">
        <v>253</v>
      </c>
      <c r="B76" s="53" t="s">
        <v>122</v>
      </c>
      <c r="C76" s="54" t="s">
        <v>47</v>
      </c>
      <c r="D76" s="11">
        <v>2015</v>
      </c>
      <c r="E76" s="55">
        <f t="shared" si="2"/>
        <v>274.12</v>
      </c>
      <c r="F76" s="48">
        <v>274.12</v>
      </c>
      <c r="G76" s="25"/>
      <c r="H76" s="25"/>
      <c r="I76" s="25"/>
      <c r="J76" s="25"/>
      <c r="K76" s="12" t="s">
        <v>50</v>
      </c>
    </row>
    <row r="77" spans="1:14" ht="31.5" customHeight="1" outlineLevel="1" x14ac:dyDescent="0.25">
      <c r="A77" s="50" t="s">
        <v>254</v>
      </c>
      <c r="B77" s="60" t="s">
        <v>124</v>
      </c>
      <c r="C77" s="54" t="s">
        <v>47</v>
      </c>
      <c r="D77" s="11">
        <v>2015</v>
      </c>
      <c r="E77" s="47">
        <f t="shared" si="2"/>
        <v>274.12</v>
      </c>
      <c r="F77" s="48">
        <v>274.12</v>
      </c>
      <c r="G77" s="25"/>
      <c r="H77" s="25"/>
      <c r="I77" s="25"/>
      <c r="J77" s="25"/>
      <c r="K77" s="12" t="s">
        <v>50</v>
      </c>
    </row>
    <row r="78" spans="1:14" ht="31.5" customHeight="1" outlineLevel="1" x14ac:dyDescent="0.25">
      <c r="A78" s="50" t="s">
        <v>255</v>
      </c>
      <c r="B78" s="60" t="s">
        <v>125</v>
      </c>
      <c r="C78" s="54" t="s">
        <v>47</v>
      </c>
      <c r="D78" s="11">
        <v>2015</v>
      </c>
      <c r="E78" s="47">
        <f t="shared" si="2"/>
        <v>16.100000000000001</v>
      </c>
      <c r="F78" s="48">
        <v>16.100000000000001</v>
      </c>
      <c r="G78" s="25"/>
      <c r="H78" s="25"/>
      <c r="I78" s="25"/>
      <c r="J78" s="25"/>
      <c r="K78" s="12" t="s">
        <v>50</v>
      </c>
    </row>
    <row r="79" spans="1:14" ht="31.5" customHeight="1" outlineLevel="1" x14ac:dyDescent="0.25">
      <c r="A79" s="50" t="s">
        <v>116</v>
      </c>
      <c r="B79" s="60" t="s">
        <v>126</v>
      </c>
      <c r="C79" s="54" t="s">
        <v>47</v>
      </c>
      <c r="D79" s="11">
        <v>2015</v>
      </c>
      <c r="E79" s="47">
        <f t="shared" si="2"/>
        <v>66.959999999999994</v>
      </c>
      <c r="F79" s="48">
        <v>66.959999999999994</v>
      </c>
      <c r="G79" s="25"/>
      <c r="H79" s="25"/>
      <c r="I79" s="25"/>
      <c r="J79" s="25"/>
      <c r="K79" s="12" t="s">
        <v>50</v>
      </c>
    </row>
    <row r="80" spans="1:14" ht="31.5" customHeight="1" outlineLevel="1" x14ac:dyDescent="0.25">
      <c r="A80" s="50" t="s">
        <v>256</v>
      </c>
      <c r="B80" s="60" t="s">
        <v>127</v>
      </c>
      <c r="C80" s="54" t="s">
        <v>47</v>
      </c>
      <c r="D80" s="11">
        <v>2015</v>
      </c>
      <c r="E80" s="47">
        <f t="shared" si="2"/>
        <v>221.07</v>
      </c>
      <c r="F80" s="48">
        <v>221.07</v>
      </c>
      <c r="G80" s="25"/>
      <c r="H80" s="25"/>
      <c r="I80" s="25"/>
      <c r="J80" s="25"/>
      <c r="K80" s="12" t="s">
        <v>50</v>
      </c>
    </row>
    <row r="81" spans="1:11" ht="31.5" customHeight="1" outlineLevel="1" x14ac:dyDescent="0.25">
      <c r="A81" s="50" t="s">
        <v>257</v>
      </c>
      <c r="B81" s="60" t="s">
        <v>128</v>
      </c>
      <c r="C81" s="54" t="s">
        <v>47</v>
      </c>
      <c r="D81" s="11">
        <v>2015</v>
      </c>
      <c r="E81" s="47">
        <f t="shared" si="2"/>
        <v>164.6</v>
      </c>
      <c r="F81" s="48">
        <v>164.6</v>
      </c>
      <c r="G81" s="25"/>
      <c r="H81" s="25"/>
      <c r="I81" s="25"/>
      <c r="J81" s="25"/>
      <c r="K81" s="12" t="s">
        <v>50</v>
      </c>
    </row>
    <row r="82" spans="1:11" ht="31.5" customHeight="1" outlineLevel="1" x14ac:dyDescent="0.25">
      <c r="A82" s="50" t="s">
        <v>118</v>
      </c>
      <c r="B82" s="60" t="s">
        <v>129</v>
      </c>
      <c r="C82" s="54" t="s">
        <v>47</v>
      </c>
      <c r="D82" s="11">
        <v>2015</v>
      </c>
      <c r="E82" s="47">
        <f t="shared" si="2"/>
        <v>244.86</v>
      </c>
      <c r="F82" s="48">
        <v>244.86</v>
      </c>
      <c r="G82" s="25"/>
      <c r="H82" s="25"/>
      <c r="I82" s="25"/>
      <c r="J82" s="25"/>
      <c r="K82" s="12" t="s">
        <v>50</v>
      </c>
    </row>
    <row r="83" spans="1:11" ht="31.5" customHeight="1" outlineLevel="1" x14ac:dyDescent="0.25">
      <c r="A83" s="50" t="s">
        <v>258</v>
      </c>
      <c r="B83" s="60" t="s">
        <v>130</v>
      </c>
      <c r="C83" s="54" t="s">
        <v>47</v>
      </c>
      <c r="D83" s="11">
        <v>2015</v>
      </c>
      <c r="E83" s="47">
        <f t="shared" si="2"/>
        <v>190.25</v>
      </c>
      <c r="F83" s="48">
        <v>190.25</v>
      </c>
      <c r="G83" s="25"/>
      <c r="H83" s="25"/>
      <c r="I83" s="25"/>
      <c r="J83" s="25"/>
      <c r="K83" s="12" t="s">
        <v>50</v>
      </c>
    </row>
    <row r="84" spans="1:11" ht="31.5" customHeight="1" outlineLevel="1" x14ac:dyDescent="0.25">
      <c r="A84" s="50" t="s">
        <v>259</v>
      </c>
      <c r="B84" s="60" t="s">
        <v>131</v>
      </c>
      <c r="C84" s="54" t="s">
        <v>47</v>
      </c>
      <c r="D84" s="11">
        <v>2015</v>
      </c>
      <c r="E84" s="47">
        <f t="shared" si="2"/>
        <v>242.41</v>
      </c>
      <c r="F84" s="48">
        <v>242.41</v>
      </c>
      <c r="G84" s="25"/>
      <c r="H84" s="25"/>
      <c r="I84" s="25"/>
      <c r="J84" s="25"/>
      <c r="K84" s="12" t="s">
        <v>50</v>
      </c>
    </row>
    <row r="85" spans="1:11" ht="31.5" customHeight="1" outlineLevel="1" x14ac:dyDescent="0.25">
      <c r="A85" s="50" t="s">
        <v>121</v>
      </c>
      <c r="B85" s="60" t="s">
        <v>132</v>
      </c>
      <c r="C85" s="54" t="s">
        <v>47</v>
      </c>
      <c r="D85" s="11">
        <v>2015</v>
      </c>
      <c r="E85" s="47">
        <f t="shared" si="2"/>
        <v>222.36</v>
      </c>
      <c r="F85" s="48">
        <v>222.36</v>
      </c>
      <c r="G85" s="25"/>
      <c r="H85" s="25"/>
      <c r="I85" s="25"/>
      <c r="J85" s="25"/>
      <c r="K85" s="12" t="s">
        <v>50</v>
      </c>
    </row>
    <row r="86" spans="1:11" ht="31.5" customHeight="1" outlineLevel="1" x14ac:dyDescent="0.25">
      <c r="A86" s="50" t="s">
        <v>260</v>
      </c>
      <c r="B86" s="60" t="s">
        <v>133</v>
      </c>
      <c r="C86" s="54" t="s">
        <v>47</v>
      </c>
      <c r="D86" s="11">
        <v>2015</v>
      </c>
      <c r="E86" s="47">
        <f t="shared" si="2"/>
        <v>33.96</v>
      </c>
      <c r="F86" s="48">
        <v>33.96</v>
      </c>
      <c r="G86" s="25"/>
      <c r="H86" s="25"/>
      <c r="I86" s="25"/>
      <c r="J86" s="25"/>
      <c r="K86" s="12" t="s">
        <v>50</v>
      </c>
    </row>
    <row r="87" spans="1:11" ht="31.5" customHeight="1" outlineLevel="1" x14ac:dyDescent="0.25">
      <c r="A87" s="50" t="s">
        <v>123</v>
      </c>
      <c r="B87" s="60" t="s">
        <v>134</v>
      </c>
      <c r="C87" s="54" t="s">
        <v>47</v>
      </c>
      <c r="D87" s="11">
        <v>2015</v>
      </c>
      <c r="E87" s="47">
        <f t="shared" si="2"/>
        <v>16.39</v>
      </c>
      <c r="F87" s="48">
        <v>16.39</v>
      </c>
      <c r="G87" s="25"/>
      <c r="H87" s="25"/>
      <c r="I87" s="25"/>
      <c r="J87" s="25"/>
      <c r="K87" s="12" t="s">
        <v>50</v>
      </c>
    </row>
    <row r="88" spans="1:11" ht="31.5" customHeight="1" outlineLevel="1" x14ac:dyDescent="0.25">
      <c r="A88" s="50" t="s">
        <v>135</v>
      </c>
      <c r="B88" s="45" t="s">
        <v>136</v>
      </c>
      <c r="C88" s="23" t="s">
        <v>42</v>
      </c>
      <c r="D88" s="11"/>
      <c r="E88" s="47">
        <f t="shared" ref="E88:J88" si="3">E89+E90+E91+E92+E93+E94+E95+E96</f>
        <v>105</v>
      </c>
      <c r="F88" s="47">
        <f t="shared" si="3"/>
        <v>65</v>
      </c>
      <c r="G88" s="47">
        <f t="shared" si="3"/>
        <v>0</v>
      </c>
      <c r="H88" s="47">
        <f t="shared" si="3"/>
        <v>0</v>
      </c>
      <c r="I88" s="47">
        <f t="shared" si="3"/>
        <v>40</v>
      </c>
      <c r="J88" s="47">
        <f t="shared" si="3"/>
        <v>0</v>
      </c>
      <c r="K88" s="12"/>
    </row>
    <row r="89" spans="1:11" ht="31.5" customHeight="1" outlineLevel="1" x14ac:dyDescent="0.25">
      <c r="A89" s="50" t="s">
        <v>137</v>
      </c>
      <c r="B89" s="29" t="s">
        <v>138</v>
      </c>
      <c r="C89" s="11" t="s">
        <v>42</v>
      </c>
      <c r="D89" s="11">
        <v>2015</v>
      </c>
      <c r="E89" s="47">
        <f>F89+G89+H89+I89+J89</f>
        <v>20</v>
      </c>
      <c r="F89" s="48">
        <v>10</v>
      </c>
      <c r="G89" s="24"/>
      <c r="H89" s="25"/>
      <c r="I89" s="48">
        <v>10</v>
      </c>
      <c r="J89" s="25"/>
      <c r="K89" s="61" t="s">
        <v>139</v>
      </c>
    </row>
    <row r="90" spans="1:11" ht="31.5" customHeight="1" outlineLevel="1" x14ac:dyDescent="0.25">
      <c r="A90" s="50" t="s">
        <v>140</v>
      </c>
      <c r="B90" s="29" t="s">
        <v>99</v>
      </c>
      <c r="C90" s="11" t="s">
        <v>42</v>
      </c>
      <c r="D90" s="11">
        <v>2015</v>
      </c>
      <c r="E90" s="47">
        <f t="shared" ref="E90:E100" si="4">F90+G90+H90+I90+J90</f>
        <v>10</v>
      </c>
      <c r="F90" s="48">
        <v>10</v>
      </c>
      <c r="G90" s="24"/>
      <c r="H90" s="25"/>
      <c r="I90" s="47"/>
      <c r="J90" s="25"/>
      <c r="K90" s="61" t="s">
        <v>139</v>
      </c>
    </row>
    <row r="91" spans="1:11" ht="31.5" customHeight="1" outlineLevel="1" x14ac:dyDescent="0.25">
      <c r="A91" s="50" t="s">
        <v>141</v>
      </c>
      <c r="B91" s="29" t="s">
        <v>86</v>
      </c>
      <c r="C91" s="11" t="s">
        <v>42</v>
      </c>
      <c r="D91" s="11">
        <v>2015</v>
      </c>
      <c r="E91" s="47">
        <f t="shared" si="4"/>
        <v>10</v>
      </c>
      <c r="F91" s="48">
        <v>10</v>
      </c>
      <c r="G91" s="24"/>
      <c r="H91" s="25"/>
      <c r="I91" s="47"/>
      <c r="J91" s="25"/>
      <c r="K91" s="49" t="s">
        <v>86</v>
      </c>
    </row>
    <row r="92" spans="1:11" ht="31.5" customHeight="1" outlineLevel="1" x14ac:dyDescent="0.25">
      <c r="A92" s="50" t="s">
        <v>142</v>
      </c>
      <c r="B92" s="29" t="s">
        <v>88</v>
      </c>
      <c r="C92" s="11" t="s">
        <v>42</v>
      </c>
      <c r="D92" s="11">
        <v>2015</v>
      </c>
      <c r="E92" s="47">
        <f t="shared" si="4"/>
        <v>10</v>
      </c>
      <c r="F92" s="48">
        <v>10</v>
      </c>
      <c r="G92" s="24"/>
      <c r="H92" s="25"/>
      <c r="I92" s="47"/>
      <c r="J92" s="25"/>
      <c r="K92" s="49" t="s">
        <v>88</v>
      </c>
    </row>
    <row r="93" spans="1:11" ht="31.5" customHeight="1" outlineLevel="1" x14ac:dyDescent="0.25">
      <c r="A93" s="50" t="s">
        <v>143</v>
      </c>
      <c r="B93" s="29" t="s">
        <v>90</v>
      </c>
      <c r="C93" s="11" t="s">
        <v>42</v>
      </c>
      <c r="D93" s="11">
        <v>2018</v>
      </c>
      <c r="E93" s="47">
        <f t="shared" si="4"/>
        <v>15</v>
      </c>
      <c r="F93" s="48"/>
      <c r="G93" s="24"/>
      <c r="H93" s="25"/>
      <c r="I93" s="48">
        <v>15</v>
      </c>
      <c r="J93" s="25"/>
      <c r="K93" s="49" t="s">
        <v>90</v>
      </c>
    </row>
    <row r="94" spans="1:11" ht="31.5" customHeight="1" outlineLevel="1" x14ac:dyDescent="0.25">
      <c r="A94" s="50" t="s">
        <v>144</v>
      </c>
      <c r="B94" s="29" t="s">
        <v>92</v>
      </c>
      <c r="C94" s="11" t="s">
        <v>42</v>
      </c>
      <c r="D94" s="11">
        <v>2018</v>
      </c>
      <c r="E94" s="47">
        <f t="shared" si="4"/>
        <v>15</v>
      </c>
      <c r="F94" s="48"/>
      <c r="G94" s="24"/>
      <c r="H94" s="25"/>
      <c r="I94" s="48">
        <v>15</v>
      </c>
      <c r="J94" s="25"/>
      <c r="K94" s="49" t="s">
        <v>92</v>
      </c>
    </row>
    <row r="95" spans="1:11" ht="31.5" customHeight="1" outlineLevel="1" x14ac:dyDescent="0.25">
      <c r="A95" s="50" t="s">
        <v>145</v>
      </c>
      <c r="B95" s="29" t="s">
        <v>44</v>
      </c>
      <c r="C95" s="11" t="s">
        <v>42</v>
      </c>
      <c r="D95" s="11">
        <v>2015</v>
      </c>
      <c r="E95" s="47">
        <f t="shared" si="4"/>
        <v>10</v>
      </c>
      <c r="F95" s="48">
        <v>10</v>
      </c>
      <c r="G95" s="24"/>
      <c r="H95" s="25"/>
      <c r="I95" s="47"/>
      <c r="J95" s="25"/>
      <c r="K95" s="10" t="s">
        <v>44</v>
      </c>
    </row>
    <row r="96" spans="1:11" ht="39.75" customHeight="1" outlineLevel="1" x14ac:dyDescent="0.25">
      <c r="A96" s="50" t="s">
        <v>261</v>
      </c>
      <c r="B96" s="29" t="s">
        <v>94</v>
      </c>
      <c r="C96" s="11" t="s">
        <v>42</v>
      </c>
      <c r="D96" s="11">
        <v>2015</v>
      </c>
      <c r="E96" s="47">
        <f t="shared" si="4"/>
        <v>15</v>
      </c>
      <c r="F96" s="48">
        <v>15</v>
      </c>
      <c r="G96" s="24"/>
      <c r="H96" s="25"/>
      <c r="I96" s="47"/>
      <c r="J96" s="25"/>
      <c r="K96" s="49" t="s">
        <v>94</v>
      </c>
    </row>
    <row r="97" spans="1:11" ht="39.75" customHeight="1" outlineLevel="1" x14ac:dyDescent="0.25">
      <c r="A97" s="50" t="s">
        <v>262</v>
      </c>
      <c r="B97" s="45" t="s">
        <v>146</v>
      </c>
      <c r="C97" s="23" t="s">
        <v>42</v>
      </c>
      <c r="D97" s="11"/>
      <c r="E97" s="47">
        <f t="shared" ref="E97:J97" si="5">E98+E99+E100</f>
        <v>240</v>
      </c>
      <c r="F97" s="48">
        <f t="shared" si="5"/>
        <v>0</v>
      </c>
      <c r="G97" s="48">
        <f t="shared" si="5"/>
        <v>240</v>
      </c>
      <c r="H97" s="48">
        <f t="shared" si="5"/>
        <v>0</v>
      </c>
      <c r="I97" s="48">
        <f t="shared" si="5"/>
        <v>0</v>
      </c>
      <c r="J97" s="48">
        <f t="shared" si="5"/>
        <v>0</v>
      </c>
      <c r="K97" s="49"/>
    </row>
    <row r="98" spans="1:11" ht="39.75" customHeight="1" outlineLevel="1" x14ac:dyDescent="0.25">
      <c r="A98" s="50" t="s">
        <v>263</v>
      </c>
      <c r="B98" s="29" t="s">
        <v>88</v>
      </c>
      <c r="C98" s="11" t="s">
        <v>42</v>
      </c>
      <c r="D98" s="11">
        <v>2016</v>
      </c>
      <c r="E98" s="47">
        <f t="shared" si="4"/>
        <v>80</v>
      </c>
      <c r="F98" s="48"/>
      <c r="G98" s="62">
        <v>80</v>
      </c>
      <c r="H98" s="25"/>
      <c r="I98" s="25"/>
      <c r="J98" s="25"/>
      <c r="K98" s="49" t="s">
        <v>88</v>
      </c>
    </row>
    <row r="99" spans="1:11" ht="39.75" customHeight="1" outlineLevel="1" x14ac:dyDescent="0.25">
      <c r="A99" s="50" t="s">
        <v>264</v>
      </c>
      <c r="B99" s="29" t="s">
        <v>86</v>
      </c>
      <c r="C99" s="11" t="s">
        <v>42</v>
      </c>
      <c r="D99" s="11">
        <v>2016</v>
      </c>
      <c r="E99" s="47">
        <f t="shared" si="4"/>
        <v>80</v>
      </c>
      <c r="F99" s="48"/>
      <c r="G99" s="62">
        <v>80</v>
      </c>
      <c r="H99" s="25"/>
      <c r="I99" s="25"/>
      <c r="J99" s="25"/>
      <c r="K99" s="49" t="s">
        <v>86</v>
      </c>
    </row>
    <row r="100" spans="1:11" ht="39.75" customHeight="1" outlineLevel="1" x14ac:dyDescent="0.25">
      <c r="A100" s="50" t="s">
        <v>265</v>
      </c>
      <c r="B100" s="29" t="s">
        <v>94</v>
      </c>
      <c r="C100" s="11" t="s">
        <v>42</v>
      </c>
      <c r="D100" s="11">
        <v>2016</v>
      </c>
      <c r="E100" s="47">
        <f t="shared" si="4"/>
        <v>80</v>
      </c>
      <c r="F100" s="48"/>
      <c r="G100" s="62">
        <v>80</v>
      </c>
      <c r="H100" s="25"/>
      <c r="I100" s="25"/>
      <c r="J100" s="25"/>
      <c r="K100" s="49" t="s">
        <v>94</v>
      </c>
    </row>
    <row r="101" spans="1:11" ht="39.75" customHeight="1" outlineLevel="1" x14ac:dyDescent="0.25">
      <c r="A101" s="50" t="s">
        <v>147</v>
      </c>
      <c r="B101" s="45" t="s">
        <v>148</v>
      </c>
      <c r="C101" s="41" t="s">
        <v>47</v>
      </c>
      <c r="D101" s="42"/>
      <c r="E101" s="43">
        <f>F101+G101+H101+I101+J101</f>
        <v>210</v>
      </c>
      <c r="F101" s="62">
        <f>F103+F104+F105+F106</f>
        <v>210</v>
      </c>
      <c r="G101" s="24"/>
      <c r="H101" s="24"/>
      <c r="I101" s="24"/>
      <c r="J101" s="24"/>
      <c r="K101" s="49"/>
    </row>
    <row r="102" spans="1:11" ht="39.75" customHeight="1" outlineLevel="1" x14ac:dyDescent="0.25">
      <c r="A102" s="50" t="s">
        <v>149</v>
      </c>
      <c r="B102" s="63" t="s">
        <v>150</v>
      </c>
      <c r="C102" s="11"/>
      <c r="D102" s="11"/>
      <c r="E102" s="25"/>
      <c r="F102" s="28"/>
      <c r="G102" s="25"/>
      <c r="H102" s="25"/>
      <c r="I102" s="25"/>
      <c r="J102" s="25"/>
      <c r="K102" s="49"/>
    </row>
    <row r="103" spans="1:11" ht="39.75" customHeight="1" outlineLevel="1" x14ac:dyDescent="0.25">
      <c r="A103" s="50" t="s">
        <v>151</v>
      </c>
      <c r="B103" s="53" t="s">
        <v>125</v>
      </c>
      <c r="C103" s="11" t="s">
        <v>47</v>
      </c>
      <c r="D103" s="11">
        <v>2015</v>
      </c>
      <c r="E103" s="47">
        <f>F103</f>
        <v>40.700000000000003</v>
      </c>
      <c r="F103" s="48">
        <v>40.700000000000003</v>
      </c>
      <c r="G103" s="25"/>
      <c r="H103" s="25"/>
      <c r="I103" s="25"/>
      <c r="J103" s="25"/>
      <c r="K103" s="12" t="s">
        <v>50</v>
      </c>
    </row>
    <row r="104" spans="1:11" ht="39.75" customHeight="1" outlineLevel="1" x14ac:dyDescent="0.25">
      <c r="A104" s="50" t="s">
        <v>152</v>
      </c>
      <c r="B104" s="53" t="s">
        <v>153</v>
      </c>
      <c r="C104" s="11" t="s">
        <v>47</v>
      </c>
      <c r="D104" s="11">
        <v>2015</v>
      </c>
      <c r="E104" s="47">
        <f>F104</f>
        <v>37.1</v>
      </c>
      <c r="F104" s="48">
        <v>37.1</v>
      </c>
      <c r="G104" s="25"/>
      <c r="H104" s="25"/>
      <c r="I104" s="25"/>
      <c r="J104" s="25"/>
      <c r="K104" s="12" t="s">
        <v>50</v>
      </c>
    </row>
    <row r="105" spans="1:11" ht="39.75" customHeight="1" outlineLevel="1" x14ac:dyDescent="0.25">
      <c r="A105" s="50" t="s">
        <v>154</v>
      </c>
      <c r="B105" s="53" t="s">
        <v>155</v>
      </c>
      <c r="C105" s="11" t="s">
        <v>47</v>
      </c>
      <c r="D105" s="11">
        <v>2015</v>
      </c>
      <c r="E105" s="47">
        <f>F105</f>
        <v>56.4</v>
      </c>
      <c r="F105" s="48">
        <v>56.4</v>
      </c>
      <c r="G105" s="25"/>
      <c r="H105" s="25"/>
      <c r="I105" s="25"/>
      <c r="J105" s="25"/>
      <c r="K105" s="12" t="s">
        <v>50</v>
      </c>
    </row>
    <row r="106" spans="1:11" ht="39.75" customHeight="1" outlineLevel="1" x14ac:dyDescent="0.25">
      <c r="A106" s="50" t="s">
        <v>156</v>
      </c>
      <c r="B106" s="53" t="s">
        <v>157</v>
      </c>
      <c r="C106" s="11" t="s">
        <v>47</v>
      </c>
      <c r="D106" s="11">
        <v>2015</v>
      </c>
      <c r="E106" s="47">
        <f>F106</f>
        <v>75.8</v>
      </c>
      <c r="F106" s="48">
        <v>75.8</v>
      </c>
      <c r="G106" s="25"/>
      <c r="H106" s="25"/>
      <c r="I106" s="25"/>
      <c r="J106" s="25"/>
      <c r="K106" s="12" t="s">
        <v>50</v>
      </c>
    </row>
    <row r="107" spans="1:11" ht="39.75" customHeight="1" outlineLevel="1" x14ac:dyDescent="0.25">
      <c r="A107" s="50" t="s">
        <v>158</v>
      </c>
      <c r="B107" s="64" t="s">
        <v>159</v>
      </c>
      <c r="C107" s="41" t="s">
        <v>47</v>
      </c>
      <c r="D107" s="42"/>
      <c r="E107" s="43">
        <f>F107+G107+H107+I107+J107</f>
        <v>16180</v>
      </c>
      <c r="F107" s="62">
        <f>F109+F110+F111+F112+F113+F114+F115</f>
        <v>16180</v>
      </c>
      <c r="G107" s="24"/>
      <c r="H107" s="24"/>
      <c r="I107" s="24"/>
      <c r="J107" s="24"/>
      <c r="K107" s="49"/>
    </row>
    <row r="108" spans="1:11" ht="39.75" customHeight="1" outlineLevel="1" x14ac:dyDescent="0.25">
      <c r="A108" s="50" t="s">
        <v>160</v>
      </c>
      <c r="B108" s="63" t="s">
        <v>150</v>
      </c>
      <c r="C108" s="11"/>
      <c r="D108" s="11"/>
      <c r="E108" s="25"/>
      <c r="F108" s="28"/>
      <c r="G108" s="25"/>
      <c r="H108" s="25"/>
      <c r="I108" s="25"/>
      <c r="J108" s="25"/>
      <c r="K108" s="49"/>
    </row>
    <row r="109" spans="1:11" ht="39.75" customHeight="1" outlineLevel="1" x14ac:dyDescent="0.25">
      <c r="A109" s="50" t="s">
        <v>161</v>
      </c>
      <c r="B109" s="53" t="s">
        <v>162</v>
      </c>
      <c r="C109" s="11" t="s">
        <v>47</v>
      </c>
      <c r="D109" s="11">
        <v>2015</v>
      </c>
      <c r="E109" s="47">
        <f>F109</f>
        <v>3850</v>
      </c>
      <c r="F109" s="48">
        <v>3850</v>
      </c>
      <c r="G109" s="25"/>
      <c r="H109" s="25"/>
      <c r="I109" s="25"/>
      <c r="J109" s="25"/>
      <c r="K109" s="12" t="s">
        <v>50</v>
      </c>
    </row>
    <row r="110" spans="1:11" ht="39.75" customHeight="1" outlineLevel="1" x14ac:dyDescent="0.25">
      <c r="A110" s="50" t="s">
        <v>163</v>
      </c>
      <c r="B110" s="53" t="s">
        <v>164</v>
      </c>
      <c r="C110" s="11" t="s">
        <v>47</v>
      </c>
      <c r="D110" s="11">
        <v>2015</v>
      </c>
      <c r="E110" s="47">
        <f>F110</f>
        <v>4430</v>
      </c>
      <c r="F110" s="48">
        <v>4430</v>
      </c>
      <c r="G110" s="25"/>
      <c r="H110" s="25"/>
      <c r="I110" s="25"/>
      <c r="J110" s="25"/>
      <c r="K110" s="12" t="s">
        <v>50</v>
      </c>
    </row>
    <row r="111" spans="1:11" ht="39.75" customHeight="1" outlineLevel="1" x14ac:dyDescent="0.25">
      <c r="A111" s="50" t="s">
        <v>165</v>
      </c>
      <c r="B111" s="53" t="s">
        <v>125</v>
      </c>
      <c r="C111" s="11" t="s">
        <v>47</v>
      </c>
      <c r="D111" s="11">
        <v>2015</v>
      </c>
      <c r="E111" s="47">
        <v>1300</v>
      </c>
      <c r="F111" s="48">
        <v>1300</v>
      </c>
      <c r="G111" s="25"/>
      <c r="H111" s="25"/>
      <c r="I111" s="25"/>
      <c r="J111" s="25"/>
      <c r="K111" s="12" t="s">
        <v>50</v>
      </c>
    </row>
    <row r="112" spans="1:11" ht="39.75" customHeight="1" outlineLevel="1" x14ac:dyDescent="0.25">
      <c r="A112" s="50" t="s">
        <v>166</v>
      </c>
      <c r="B112" s="53" t="s">
        <v>153</v>
      </c>
      <c r="C112" s="11" t="s">
        <v>47</v>
      </c>
      <c r="D112" s="11">
        <v>2015</v>
      </c>
      <c r="E112" s="47">
        <f>F112</f>
        <v>1000</v>
      </c>
      <c r="F112" s="48">
        <v>1000</v>
      </c>
      <c r="G112" s="25"/>
      <c r="H112" s="25"/>
      <c r="I112" s="25"/>
      <c r="J112" s="25"/>
      <c r="K112" s="12" t="s">
        <v>50</v>
      </c>
    </row>
    <row r="113" spans="1:11" ht="39.75" customHeight="1" outlineLevel="1" x14ac:dyDescent="0.25">
      <c r="A113" s="50" t="s">
        <v>167</v>
      </c>
      <c r="B113" s="53" t="s">
        <v>168</v>
      </c>
      <c r="C113" s="11" t="s">
        <v>47</v>
      </c>
      <c r="D113" s="11">
        <v>2015</v>
      </c>
      <c r="E113" s="47">
        <f>F113</f>
        <v>2000</v>
      </c>
      <c r="F113" s="48">
        <v>2000</v>
      </c>
      <c r="G113" s="25"/>
      <c r="H113" s="25"/>
      <c r="I113" s="25"/>
      <c r="J113" s="25"/>
      <c r="K113" s="12" t="s">
        <v>50</v>
      </c>
    </row>
    <row r="114" spans="1:11" ht="39.75" customHeight="1" outlineLevel="1" x14ac:dyDescent="0.25">
      <c r="A114" s="50" t="s">
        <v>169</v>
      </c>
      <c r="B114" s="53" t="s">
        <v>170</v>
      </c>
      <c r="C114" s="11" t="s">
        <v>47</v>
      </c>
      <c r="D114" s="11">
        <v>2015</v>
      </c>
      <c r="E114" s="47">
        <v>2200</v>
      </c>
      <c r="F114" s="48">
        <v>2200</v>
      </c>
      <c r="G114" s="25"/>
      <c r="H114" s="25"/>
      <c r="I114" s="25"/>
      <c r="J114" s="25"/>
      <c r="K114" s="12" t="s">
        <v>50</v>
      </c>
    </row>
    <row r="115" spans="1:11" ht="39.75" customHeight="1" outlineLevel="1" x14ac:dyDescent="0.25">
      <c r="A115" s="50" t="s">
        <v>171</v>
      </c>
      <c r="B115" s="60" t="s">
        <v>172</v>
      </c>
      <c r="C115" s="11" t="s">
        <v>47</v>
      </c>
      <c r="D115" s="11">
        <v>2015</v>
      </c>
      <c r="E115" s="47">
        <f>F115</f>
        <v>1400</v>
      </c>
      <c r="F115" s="48">
        <v>1400</v>
      </c>
      <c r="G115" s="47"/>
      <c r="H115" s="47"/>
      <c r="I115" s="47"/>
      <c r="J115" s="47"/>
      <c r="K115" s="12"/>
    </row>
    <row r="116" spans="1:11" ht="18" customHeight="1" outlineLevel="1" x14ac:dyDescent="0.25">
      <c r="A116" s="50"/>
      <c r="B116" s="175" t="s">
        <v>173</v>
      </c>
      <c r="C116" s="175"/>
      <c r="D116" s="11"/>
      <c r="E116" s="47">
        <f>E117+E118</f>
        <v>21526.470999999998</v>
      </c>
      <c r="F116" s="48">
        <f>F117+F118+F119+F120</f>
        <v>20822.470999999998</v>
      </c>
      <c r="G116" s="48">
        <f>G117+G118+G119+G120</f>
        <v>346</v>
      </c>
      <c r="H116" s="48">
        <f>H117+H118+H119+H120</f>
        <v>106</v>
      </c>
      <c r="I116" s="48">
        <f>I117+I118+I119+I120</f>
        <v>146</v>
      </c>
      <c r="J116" s="48">
        <f>J117+J118+J119+J120</f>
        <v>106</v>
      </c>
      <c r="K116" s="12"/>
    </row>
    <row r="117" spans="1:11" ht="18" customHeight="1" outlineLevel="1" x14ac:dyDescent="0.25">
      <c r="A117" s="50"/>
      <c r="B117" s="171" t="s">
        <v>174</v>
      </c>
      <c r="C117" s="171"/>
      <c r="D117" s="11"/>
      <c r="E117" s="47">
        <f>F117+G117+H117+I117+J117</f>
        <v>20651.470999999998</v>
      </c>
      <c r="F117" s="48">
        <f>F47+F67+F101+F107</f>
        <v>20651.470999999998</v>
      </c>
      <c r="G117" s="48">
        <f>G67+G101+G107</f>
        <v>0</v>
      </c>
      <c r="H117" s="48">
        <f>H67+H101+H107</f>
        <v>0</v>
      </c>
      <c r="I117" s="48">
        <f>I67+I101+I107</f>
        <v>0</v>
      </c>
      <c r="J117" s="48">
        <f>J67+J101+J107</f>
        <v>0</v>
      </c>
      <c r="K117" s="12"/>
    </row>
    <row r="118" spans="1:11" ht="18" customHeight="1" outlineLevel="1" x14ac:dyDescent="0.25">
      <c r="A118" s="50"/>
      <c r="B118" s="179" t="s">
        <v>42</v>
      </c>
      <c r="C118" s="180"/>
      <c r="D118" s="11"/>
      <c r="E118" s="47">
        <f>F118+G118+H118+I118+J118</f>
        <v>875</v>
      </c>
      <c r="F118" s="48">
        <f>F52+F61+F68</f>
        <v>171</v>
      </c>
      <c r="G118" s="48">
        <f>G52+G61+G68</f>
        <v>346</v>
      </c>
      <c r="H118" s="48">
        <f>H52+H61+H68</f>
        <v>106</v>
      </c>
      <c r="I118" s="48">
        <f>I52+I61+I68</f>
        <v>146</v>
      </c>
      <c r="J118" s="48">
        <f>J52+J61+J68</f>
        <v>106</v>
      </c>
      <c r="K118" s="12"/>
    </row>
    <row r="119" spans="1:11" ht="18" customHeight="1" outlineLevel="1" x14ac:dyDescent="0.25">
      <c r="A119" s="50"/>
      <c r="B119" s="171" t="s">
        <v>175</v>
      </c>
      <c r="C119" s="171"/>
      <c r="D119" s="11"/>
      <c r="E119" s="47"/>
      <c r="F119" s="48"/>
      <c r="G119" s="47"/>
      <c r="H119" s="47"/>
      <c r="I119" s="47"/>
      <c r="J119" s="47"/>
      <c r="K119" s="12"/>
    </row>
    <row r="120" spans="1:11" ht="18" customHeight="1" outlineLevel="1" x14ac:dyDescent="0.25">
      <c r="A120" s="50"/>
      <c r="B120" s="171" t="s">
        <v>176</v>
      </c>
      <c r="C120" s="171"/>
      <c r="D120" s="11"/>
      <c r="E120" s="47"/>
      <c r="F120" s="48"/>
      <c r="G120" s="47"/>
      <c r="H120" s="47"/>
      <c r="I120" s="47"/>
      <c r="J120" s="47"/>
      <c r="K120" s="12"/>
    </row>
    <row r="121" spans="1:11" s="4" customFormat="1" ht="18.75" x14ac:dyDescent="0.25">
      <c r="A121" s="65"/>
      <c r="B121" s="181" t="s">
        <v>177</v>
      </c>
      <c r="C121" s="182"/>
      <c r="D121" s="66"/>
      <c r="E121" s="67">
        <f>F121+G121+H121+I121+J121</f>
        <v>21676.470999999998</v>
      </c>
      <c r="F121" s="68">
        <f>F122+F123+F124+F125</f>
        <v>20822.470999999998</v>
      </c>
      <c r="G121" s="68">
        <f>G122+G123+G124+G125</f>
        <v>346</v>
      </c>
      <c r="H121" s="68">
        <f>H122+H123+H124+H125</f>
        <v>206</v>
      </c>
      <c r="I121" s="68">
        <f>I122+I123+I124+I125</f>
        <v>196</v>
      </c>
      <c r="J121" s="68">
        <f>J122+J123+J124+J125</f>
        <v>106</v>
      </c>
      <c r="K121" s="69"/>
    </row>
    <row r="122" spans="1:11" s="4" customFormat="1" x14ac:dyDescent="0.25">
      <c r="A122" s="65"/>
      <c r="B122" s="171" t="s">
        <v>174</v>
      </c>
      <c r="C122" s="171"/>
      <c r="D122" s="70"/>
      <c r="E122" s="71">
        <f>F122+G122+H122+I122+J122</f>
        <v>20651.470999999998</v>
      </c>
      <c r="F122" s="71">
        <f>F67+F101+F107+F47</f>
        <v>20651.470999999998</v>
      </c>
      <c r="G122" s="71">
        <f>G67+G101+G107</f>
        <v>0</v>
      </c>
      <c r="H122" s="71">
        <f>H67+H101+H107</f>
        <v>0</v>
      </c>
      <c r="I122" s="71">
        <f>I67+I101+I107</f>
        <v>0</v>
      </c>
      <c r="J122" s="71">
        <v>0</v>
      </c>
      <c r="K122" s="72"/>
    </row>
    <row r="123" spans="1:11" s="4" customFormat="1" x14ac:dyDescent="0.25">
      <c r="A123" s="65"/>
      <c r="B123" s="179" t="s">
        <v>42</v>
      </c>
      <c r="C123" s="180"/>
      <c r="D123" s="70"/>
      <c r="E123" s="71">
        <f>F123+G123+H123+I123+J123</f>
        <v>1025</v>
      </c>
      <c r="F123" s="71">
        <f>F52+F61+F68</f>
        <v>171</v>
      </c>
      <c r="G123" s="71">
        <f>G52+G61+G68</f>
        <v>346</v>
      </c>
      <c r="H123" s="71">
        <f>H52+H61+H68+H35</f>
        <v>206</v>
      </c>
      <c r="I123" s="71">
        <f>I52+I61+I68+I35</f>
        <v>196</v>
      </c>
      <c r="J123" s="71">
        <f>J52+J61+J68</f>
        <v>106</v>
      </c>
      <c r="K123" s="73"/>
    </row>
    <row r="124" spans="1:11" s="4" customFormat="1" x14ac:dyDescent="0.25">
      <c r="A124" s="65"/>
      <c r="B124" s="171" t="s">
        <v>175</v>
      </c>
      <c r="C124" s="171"/>
      <c r="D124" s="70"/>
      <c r="E124" s="71">
        <f>F124+G124+H124+I124+J124</f>
        <v>0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72"/>
    </row>
    <row r="125" spans="1:11" x14ac:dyDescent="0.25">
      <c r="A125" s="74"/>
      <c r="B125" s="171" t="s">
        <v>176</v>
      </c>
      <c r="C125" s="171"/>
      <c r="D125" s="70"/>
      <c r="E125" s="71">
        <f>F125+G125+H125+I125+J125</f>
        <v>0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2"/>
    </row>
  </sheetData>
  <mergeCells count="34">
    <mergeCell ref="B121:C121"/>
    <mergeCell ref="B122:C122"/>
    <mergeCell ref="B123:C123"/>
    <mergeCell ref="B124:C124"/>
    <mergeCell ref="B125:C125"/>
    <mergeCell ref="A67:A68"/>
    <mergeCell ref="B116:C116"/>
    <mergeCell ref="B117:C117"/>
    <mergeCell ref="B118:C118"/>
    <mergeCell ref="B119:C119"/>
    <mergeCell ref="K13:K15"/>
    <mergeCell ref="B120:C120"/>
    <mergeCell ref="B16:K16"/>
    <mergeCell ref="B26:C26"/>
    <mergeCell ref="B27:K27"/>
    <mergeCell ref="B35:C35"/>
    <mergeCell ref="B36:K36"/>
    <mergeCell ref="G37:J37"/>
    <mergeCell ref="J6:K6"/>
    <mergeCell ref="B67:B68"/>
    <mergeCell ref="A1:K1"/>
    <mergeCell ref="A2:K2"/>
    <mergeCell ref="A3:K3"/>
    <mergeCell ref="A4:K4"/>
    <mergeCell ref="I5:K5"/>
    <mergeCell ref="J8:K8"/>
    <mergeCell ref="A10:K10"/>
    <mergeCell ref="A11:K11"/>
    <mergeCell ref="A13:A15"/>
    <mergeCell ref="B13:B15"/>
    <mergeCell ref="C13:C15"/>
    <mergeCell ref="D13:D15"/>
    <mergeCell ref="E13:E15"/>
    <mergeCell ref="F13:J14"/>
  </mergeCells>
  <pageMargins left="0.51181102362204722" right="0.11811023622047245" top="0.35433070866141736" bottom="0.35433070866141736" header="0.31496062992125984" footer="0.31496062992125984"/>
  <pageSetup paperSize="9" scale="65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ПАСПОРТ (изм)</vt:lpstr>
      <vt:lpstr>Паспорт Подпрогр (изм)</vt:lpstr>
      <vt:lpstr>Прилож Бюджет (изм13.02.2015)</vt:lpstr>
      <vt:lpstr>'Прилож Бюджет (изм13.02.2015)'!Заголовки_для_печати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Тихонова Ольга Александровна</dc:creator>
  <cp:lastModifiedBy>Тихонова Ольга Александровна</cp:lastModifiedBy>
  <cp:lastPrinted>2015-04-17T07:20:05Z</cp:lastPrinted>
  <dcterms:created xsi:type="dcterms:W3CDTF">2015-04-15T13:10:09Z</dcterms:created>
  <dcterms:modified xsi:type="dcterms:W3CDTF">2015-04-20T07:40:14Z</dcterms:modified>
</cp:coreProperties>
</file>