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shkoaa\Desktop\Программа 2015-2019\Изменения МП 18.01.2016 (в соответствии со старым бюджетом)\"/>
    </mc:Choice>
  </mc:AlternateContent>
  <bookViews>
    <workbookView xWindow="720" yWindow="450" windowWidth="15570" windowHeight="11160"/>
  </bookViews>
  <sheets>
    <sheet name="Приложение 1" sheetId="2" r:id="rId1"/>
  </sheets>
  <definedNames>
    <definedName name="_xlnm.Print_Titles" localSheetId="0">'Приложение 1'!$11:$13</definedName>
  </definedNames>
  <calcPr calcId="152511"/>
</workbook>
</file>

<file path=xl/calcChain.xml><?xml version="1.0" encoding="utf-8"?>
<calcChain xmlns="http://schemas.openxmlformats.org/spreadsheetml/2006/main">
  <c r="E46" i="2" l="1"/>
  <c r="F91" i="2"/>
  <c r="F92" i="2"/>
  <c r="F65" i="2"/>
  <c r="E64" i="2" l="1"/>
  <c r="H93" i="2" l="1"/>
  <c r="G93" i="2"/>
  <c r="E18" i="2"/>
  <c r="E16" i="2"/>
  <c r="E68" i="2"/>
  <c r="E70" i="2"/>
  <c r="E72" i="2"/>
  <c r="E74" i="2"/>
  <c r="E76" i="2"/>
  <c r="E78" i="2"/>
  <c r="E80" i="2"/>
  <c r="E82" i="2"/>
  <c r="E84" i="2"/>
  <c r="E86" i="2"/>
  <c r="J88" i="2"/>
  <c r="I88" i="2"/>
  <c r="J64" i="2"/>
  <c r="I64" i="2"/>
  <c r="H64" i="2"/>
  <c r="H91" i="2" s="1"/>
  <c r="G64" i="2"/>
  <c r="G91" i="2" s="1"/>
  <c r="F64" i="2"/>
  <c r="E93" i="2" l="1"/>
  <c r="J89" i="2"/>
  <c r="I89" i="2"/>
  <c r="H92" i="2"/>
  <c r="G92" i="2"/>
  <c r="F89" i="2"/>
  <c r="F88" i="2"/>
  <c r="E89" i="2"/>
  <c r="E88" i="2"/>
  <c r="J27" i="2"/>
  <c r="J26" i="2"/>
  <c r="J91" i="2" s="1"/>
  <c r="I27" i="2"/>
  <c r="I26" i="2"/>
  <c r="I91" i="2" s="1"/>
  <c r="F27" i="2"/>
  <c r="F26" i="2"/>
  <c r="E27" i="2"/>
  <c r="E26" i="2"/>
  <c r="J65" i="2"/>
  <c r="I65" i="2"/>
  <c r="E66" i="2"/>
  <c r="E91" i="2" l="1"/>
  <c r="I92" i="2"/>
  <c r="J92" i="2"/>
  <c r="E65" i="2"/>
  <c r="E92" i="2" l="1"/>
</calcChain>
</file>

<file path=xl/sharedStrings.xml><?xml version="1.0" encoding="utf-8"?>
<sst xmlns="http://schemas.openxmlformats.org/spreadsheetml/2006/main" count="198" uniqueCount="101">
  <si>
    <t>Мероприятия по реализации Программы</t>
  </si>
  <si>
    <t>№ п/п</t>
  </si>
  <si>
    <t>Источники финансирования</t>
  </si>
  <si>
    <t>1.1.</t>
  </si>
  <si>
    <t>1.2.</t>
  </si>
  <si>
    <t>2.1.</t>
  </si>
  <si>
    <t>2015 г.</t>
  </si>
  <si>
    <t>2.2.</t>
  </si>
  <si>
    <t>2016 г.</t>
  </si>
  <si>
    <t>2017 г.</t>
  </si>
  <si>
    <t>2018 г.</t>
  </si>
  <si>
    <t>2019 г.</t>
  </si>
  <si>
    <t>Средства бюджета Воскресенского муниципального района</t>
  </si>
  <si>
    <t>Внебюджетные источники</t>
  </si>
  <si>
    <t>Код бюджетной классификации (КБК)*</t>
  </si>
  <si>
    <t>Объем финансирования мероприятия всего (тыс. руб.)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</si>
  <si>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</si>
  <si>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</si>
  <si>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</si>
  <si>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3.1.</t>
  </si>
  <si>
    <t>Итого по Программе, в том числе:</t>
  </si>
  <si>
    <t>ПЕРЕЧЕНЬ МЕРОПРИЯТИЙ МУНИЦИПАЛЬНОЙ ПРОГРАММЫ</t>
  </si>
  <si>
    <t>1.3.</t>
  </si>
  <si>
    <t>1.4.</t>
  </si>
  <si>
    <t>1.5.</t>
  </si>
  <si>
    <t>Санитарно-химическое исследование атмосферного воздуха, определение комплексного показателя загрязнения атмосферы с составлением электронных тематических карт</t>
  </si>
  <si>
    <t>Исследование водных объектов (колодцев, родников) и источников нецентрализованного водоснабжения на содержание радионуклидов и оценка степени их загрязнения с составлением электронных тематических карт</t>
  </si>
  <si>
    <t>Исследование почв и грунтов на содержание тяжелых металлов, определение естественных радионуклидов и техногенного радионуклида с составлением электронных тематических карт</t>
  </si>
  <si>
    <t>Разработка и выпуск экологического атласа Воскресенского муниципального района</t>
  </si>
  <si>
    <t>2.3.</t>
  </si>
  <si>
    <t>2.4.</t>
  </si>
  <si>
    <t>2.5.</t>
  </si>
  <si>
    <t>2.6.</t>
  </si>
  <si>
    <t>2.7.</t>
  </si>
  <si>
    <t>2.8.</t>
  </si>
  <si>
    <t>2.9.</t>
  </si>
  <si>
    <t xml:space="preserve">Управление жилищно-коммунального комплекса </t>
  </si>
  <si>
    <t>2.10.</t>
  </si>
  <si>
    <t>Внебюджетные источники: ЗАО "Аквасток"</t>
  </si>
  <si>
    <t>2.11.</t>
  </si>
  <si>
    <t>2.12.</t>
  </si>
  <si>
    <t>2.13.</t>
  </si>
  <si>
    <t>2.14.</t>
  </si>
  <si>
    <t>2.15.</t>
  </si>
  <si>
    <t>2.16.</t>
  </si>
  <si>
    <t>3.2.</t>
  </si>
  <si>
    <t>Организация и проведение мероприятий в рамках "Дней защиты от экологической опасности на территории Воскресенского муниципального района Московской области"</t>
  </si>
  <si>
    <t>МУ "Управление образования администрации Воскресенского муниципального района", МОУ ДПОС "ВНМЦ"</t>
  </si>
  <si>
    <t>3.3.</t>
  </si>
  <si>
    <t>3.4.</t>
  </si>
  <si>
    <t>3.5.</t>
  </si>
  <si>
    <t>3.6.</t>
  </si>
  <si>
    <t>3.7.</t>
  </si>
  <si>
    <t>3.8.</t>
  </si>
  <si>
    <t>Проведение конкурса рисунков и плакатов на экологическую тему</t>
  </si>
  <si>
    <t>3.9.</t>
  </si>
  <si>
    <t>3.10.</t>
  </si>
  <si>
    <t>Организация и проведение традиционной интеллектуально-познавательной игры для школьников "Версиада" (по биолого-экологической тематике) 5 туров, полуфинал и финал</t>
  </si>
  <si>
    <t>Проведение экологического конкурса на лучший живой уголок, лучший пришкольный участок и участок дошкольного образовательного учреждения</t>
  </si>
  <si>
    <t>ЗАО "Аквасток"</t>
  </si>
  <si>
    <t xml:space="preserve">Внебюджетные источники </t>
  </si>
  <si>
    <t xml:space="preserve"> ЗАО "Аквасток"</t>
  </si>
  <si>
    <t xml:space="preserve">Внебюджетные источники: </t>
  </si>
  <si>
    <t xml:space="preserve">Обеспечение деятельности Ресурсного центра по организации и проведению школьных лабораторных исследований, в том числе по созданию учебной геологической карты Воскресенского муниципального района  </t>
  </si>
  <si>
    <t>Проведение конкурса учебно-исследовательских работ по экологической тематике</t>
  </si>
  <si>
    <t>Проведение конкурса компьютерных работ на экологическую тему</t>
  </si>
  <si>
    <t>Проведение конкурса творческих работ по литературе на экологическую тему</t>
  </si>
  <si>
    <t>к муниципальной программе "Экология и окружающая среда Воскресенского муниципального района Московской области на 2015-2019 годы"</t>
  </si>
  <si>
    <t>1.</t>
  </si>
  <si>
    <t>2.17.</t>
  </si>
  <si>
    <t>Управление земель-имущественных отношений</t>
  </si>
  <si>
    <t xml:space="preserve">                                                               "Экология и окружающая среда Воскресенского муниципального района Московской области на 2015-2019 годы"</t>
  </si>
  <si>
    <t>Приложение 1</t>
  </si>
  <si>
    <t>Итого по задаче 1, в том числе:</t>
  </si>
  <si>
    <t>Задача 3. Экологическое воспитание, просвещение, образование и пропаганда экологических знаний среди населения.</t>
  </si>
  <si>
    <t>Итого по задаче 3, в том числе:</t>
  </si>
  <si>
    <t>Итого по задаче 2, в том числе:</t>
  </si>
  <si>
    <t>Обеспечение деятельности муниципального экологического клуба образовательных учреждений "Экоград"</t>
  </si>
  <si>
    <t>Обеспечение деятельности химико-биологического клуба "Химбиос"</t>
  </si>
  <si>
    <t>Задача 1.  Мониторинг окружающей среды и комплексная экологическая оценка современного состояния окружающей среды Воскресенского муниципального района, разработка информационного сопровождения экологических проблем территории.</t>
  </si>
  <si>
    <t>Отдел сельского хозяйства и экологии управления развития отраслей экономики и инвестиций</t>
  </si>
  <si>
    <t>Исследование и учет основных источников загрязнения окружающей среды на территории Воскресенского муниципального района, выявление новых, создание базы данных с составление электронных тематических карт</t>
  </si>
  <si>
    <t>Оформление документов для постановки на учет в Управлении Росреестра ГТС
 в качестве бесхозяйных</t>
  </si>
  <si>
    <t>МУ "Управление образования администрации Воскресенского муниципального района Московской области", МОУ ДПОС "ВНМЦ"</t>
  </si>
  <si>
    <t>Задача 2. Снижение негативного воздействия на водные объекты Воскресенского муниципального района</t>
  </si>
  <si>
    <t xml:space="preserve">Капитальный ремонт очистных сооружений биологической очистки с. Конобеево (д.Расловлево, ул.Свободная, стр.46): ремонт приемных камер, первичных и вторичных отстойников с восстановлением защитного слоя арматуры и гидроизоляции </t>
  </si>
  <si>
    <t>Капитальный ремонт очистных сооружений биологической очистки с. Конобеево (д.Расловлево, ул.Свободная, стр.46): замена насосного и электросилового оборудования на КНС</t>
  </si>
  <si>
    <t>Капитальный ремонт очистных сооружений биологической очистки с. Конобеево (д.Расловлево, ул.Свободная, стр. 46): замена системы илопроводов с запорной арматурой в первичных и вторичных отстойниках</t>
  </si>
  <si>
    <t>Капитальный ремонт очистных сооружений биологической очистки с. Конобеево (д.Расловлево, ул.Свободная, стр. 46): устройство системы рециркуляции возвратного ила из вторичных отстойников в аэротенки</t>
  </si>
  <si>
    <t>Капитальный ремонт очистных сооружений биологической очистки с. Конобеево (д.Расловлево, ул.Свободная, стр. 46): замена насосного оборудования</t>
  </si>
  <si>
    <t>Капитальный ремонт очистных сооружений биологической очистки с. Конобеево (д.Расловлево, ул.Свободная, стр. 46): дооборудование первичных и вторичных отстойников тонкослойными модулями и оснащение их фильтрационными экранами</t>
  </si>
  <si>
    <t xml:space="preserve">Капитальный ремонт очистных сооружений биологической очистки с. Конобеево (д.Расловлево, ул.Свободная, стр. 46): очистка биологических прудов, восстановление системы аэрации и водораспределения </t>
  </si>
  <si>
    <t xml:space="preserve">Капитальный ремонт очистных сооружений биологической очистки с.Барановское (д.Усадище,  ул. Южная, д.3): ремонт приемных камер, первичных и вторичных отстойников с восстановлением защитного слоя арматуры и гидроизоляции </t>
  </si>
  <si>
    <t>Капитальный ремонт очистных сооружений биологической очистки с.Барановское (д.Усадище,  ул. Южная, д.3): замена насосного и воздушного оборудования</t>
  </si>
  <si>
    <t>Капитальный ремонт очистных сооружений биологической очистки с.Барановское (д.Усадище,  ул. Южная, д.3): замена системы аэрации в аэротенках</t>
  </si>
  <si>
    <t>Капитальный ремонт очистных сооружений биологической очистки с.Барановское (д.Усадище,  ул. Южная, д.3): замена насосного и электросилового оборудования на КНС</t>
  </si>
  <si>
    <t>Капитальный ремонт очистных сооружений биологической очистки с.Барановское (д.Усадище,  ул. Южная, д.3): замена системы илопроводов с запорной арматурой в первичных и вторичных отстойниках</t>
  </si>
  <si>
    <t>Капитальный ремонт очистных сооружений биологической очистки с.Барановское (д.Усадище,  ул. Южная, д.3): устройство системы рециркуляции возвратного ила вторичных отстойников в аэротенки</t>
  </si>
  <si>
    <t>Капитальный ремонт очистных сооружений биологической очистки с.Барановское (д.Усадище,  ул. Южная, д.3): замена насосного оборудования</t>
  </si>
  <si>
    <t>Капитальный ремонт очистных сооружений биологической очистки с.Барановское (д.Усадище,  ул. Южная, д.3): дооборудование первичных и вторичных отстойников тонкослойными модулями и оснащение их фильтрационными экранами</t>
  </si>
  <si>
    <t>Капитальный ремонт очистных сооружений биологической очистки с.Барановское (д.Усадище,  ул. Южная, д.3): очистка биологических прудов, восстановление системы аэрации и водораспределения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</si>
</sst>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5"/>
  <sheetViews>
    <sheetView showZeros="0" tabSelected="1" topLeftCell="A88" zoomScale="91" zoomScaleNormal="91" workbookViewId="0">
      <selection activeCell="E68" sqref="E68"/>
    </sheetView>
  </sheetViews>
  <sheetFormatPr defaultRowHeight="15.75" x14ac:dyDescent="0.25"/>
  <cols>
    <col min="1" max="1" width="5" style="1" customWidth="1"/>
    <col min="2" max="2" width="71.25" style="4" customWidth="1"/>
    <col min="3" max="3" width="20.125" style="1" customWidth="1"/>
    <col min="4" max="4" width="13.125" style="1" customWidth="1"/>
    <col min="5" max="5" width="12" style="4" customWidth="1"/>
    <col min="6" max="10" width="9.375" style="4" customWidth="1"/>
    <col min="11" max="11" width="19" style="4" customWidth="1"/>
    <col min="12" max="16384" width="9" style="4"/>
  </cols>
  <sheetData>
    <row r="2" spans="1:14" ht="24" customHeight="1" x14ac:dyDescent="0.25">
      <c r="B2" s="8"/>
      <c r="C2" s="8"/>
      <c r="D2" s="8"/>
      <c r="E2" s="8"/>
      <c r="F2" s="7"/>
      <c r="G2" s="7"/>
      <c r="H2" s="7"/>
      <c r="I2" s="7"/>
      <c r="J2" s="7"/>
      <c r="K2" s="7"/>
    </row>
    <row r="3" spans="1:14" ht="24" customHeight="1" x14ac:dyDescent="0.25">
      <c r="A3" s="59" t="s">
        <v>72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4" ht="51.75" customHeight="1" x14ac:dyDescent="0.25">
      <c r="B4" s="8"/>
      <c r="C4" s="8"/>
      <c r="D4" s="8"/>
      <c r="E4" s="8"/>
      <c r="F4" s="36"/>
      <c r="G4" s="36"/>
      <c r="H4" s="60" t="s">
        <v>67</v>
      </c>
      <c r="I4" s="60"/>
      <c r="J4" s="60"/>
      <c r="K4" s="60"/>
    </row>
    <row r="5" spans="1:14" ht="24" customHeight="1" x14ac:dyDescent="0.25">
      <c r="B5" s="8"/>
      <c r="C5" s="8"/>
      <c r="D5" s="8"/>
      <c r="E5" s="8"/>
      <c r="F5" s="36"/>
      <c r="G5" s="36"/>
      <c r="H5" s="36"/>
      <c r="I5" s="36"/>
      <c r="J5" s="36"/>
      <c r="K5" s="36"/>
    </row>
    <row r="6" spans="1:14" ht="22.5" customHeight="1" x14ac:dyDescent="0.25">
      <c r="B6" s="8"/>
      <c r="C6" s="8"/>
      <c r="D6" s="8"/>
      <c r="E6" s="8"/>
      <c r="F6" s="7"/>
      <c r="G6" s="7"/>
      <c r="H6" s="7"/>
      <c r="I6" s="7"/>
      <c r="J6" s="7"/>
      <c r="K6" s="7"/>
    </row>
    <row r="7" spans="1:14" s="3" customFormat="1" x14ac:dyDescent="0.25">
      <c r="A7" s="62" t="s">
        <v>21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4" s="9" customFormat="1" ht="47.25" customHeight="1" x14ac:dyDescent="0.25">
      <c r="A8" s="61" t="s">
        <v>71</v>
      </c>
      <c r="B8" s="61"/>
      <c r="C8" s="61"/>
      <c r="D8" s="61"/>
      <c r="E8" s="61"/>
      <c r="F8" s="61"/>
      <c r="G8" s="61"/>
      <c r="H8" s="61"/>
      <c r="I8" s="61"/>
      <c r="J8" s="2"/>
      <c r="K8" s="2"/>
      <c r="L8" s="2"/>
      <c r="M8" s="2"/>
      <c r="N8" s="2"/>
    </row>
    <row r="9" spans="1:14" s="9" customFormat="1" ht="18" customHeight="1" x14ac:dyDescent="0.25">
      <c r="A9" s="6"/>
      <c r="B9" s="61"/>
      <c r="C9" s="61"/>
      <c r="D9" s="61"/>
      <c r="E9" s="61"/>
      <c r="F9" s="61"/>
      <c r="G9" s="61"/>
      <c r="H9" s="61"/>
      <c r="I9" s="61"/>
      <c r="J9" s="2"/>
      <c r="K9" s="2"/>
      <c r="L9" s="2"/>
      <c r="M9" s="2"/>
      <c r="N9" s="2"/>
    </row>
    <row r="10" spans="1:14" s="3" customFormat="1" x14ac:dyDescent="0.25">
      <c r="A10" s="5"/>
      <c r="C10" s="5"/>
      <c r="D10" s="5"/>
    </row>
    <row r="11" spans="1:14" s="3" customFormat="1" ht="35.25" customHeight="1" x14ac:dyDescent="0.25">
      <c r="A11" s="58" t="s">
        <v>1</v>
      </c>
      <c r="B11" s="58" t="s">
        <v>0</v>
      </c>
      <c r="C11" s="58" t="s">
        <v>2</v>
      </c>
      <c r="D11" s="58" t="s">
        <v>14</v>
      </c>
      <c r="E11" s="58" t="s">
        <v>15</v>
      </c>
      <c r="F11" s="58" t="s">
        <v>16</v>
      </c>
      <c r="G11" s="58"/>
      <c r="H11" s="58"/>
      <c r="I11" s="58"/>
      <c r="J11" s="58"/>
      <c r="K11" s="58" t="s">
        <v>17</v>
      </c>
    </row>
    <row r="12" spans="1:14" s="3" customFormat="1" ht="36.75" customHeight="1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4" s="3" customFormat="1" ht="37.5" customHeight="1" x14ac:dyDescent="0.25">
      <c r="A13" s="58"/>
      <c r="B13" s="58"/>
      <c r="C13" s="58"/>
      <c r="D13" s="58"/>
      <c r="E13" s="58"/>
      <c r="F13" s="12" t="s">
        <v>6</v>
      </c>
      <c r="G13" s="12" t="s">
        <v>8</v>
      </c>
      <c r="H13" s="12" t="s">
        <v>9</v>
      </c>
      <c r="I13" s="12" t="s">
        <v>10</v>
      </c>
      <c r="J13" s="12" t="s">
        <v>11</v>
      </c>
      <c r="K13" s="58"/>
    </row>
    <row r="14" spans="1:14" s="3" customFormat="1" ht="21.7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</row>
    <row r="15" spans="1:14" s="3" customFormat="1" ht="39" customHeight="1" x14ac:dyDescent="0.25">
      <c r="A15" s="37" t="s">
        <v>68</v>
      </c>
      <c r="B15" s="63" t="s">
        <v>79</v>
      </c>
      <c r="C15" s="64"/>
      <c r="D15" s="64"/>
      <c r="E15" s="64"/>
      <c r="F15" s="64"/>
      <c r="G15" s="64"/>
      <c r="H15" s="64"/>
      <c r="I15" s="64"/>
      <c r="J15" s="64"/>
      <c r="K15" s="65"/>
    </row>
    <row r="16" spans="1:14" s="3" customFormat="1" ht="85.5" customHeight="1" x14ac:dyDescent="0.25">
      <c r="A16" s="54" t="s">
        <v>3</v>
      </c>
      <c r="B16" s="56" t="s">
        <v>25</v>
      </c>
      <c r="C16" s="17" t="s">
        <v>12</v>
      </c>
      <c r="D16" s="12"/>
      <c r="E16" s="69">
        <f>SUM(F16:J16)</f>
        <v>861.42</v>
      </c>
      <c r="F16" s="69">
        <v>651.41999999999996</v>
      </c>
      <c r="G16" s="40"/>
      <c r="H16" s="39"/>
      <c r="I16" s="74">
        <v>105</v>
      </c>
      <c r="J16" s="74">
        <v>105</v>
      </c>
      <c r="K16" s="12" t="s">
        <v>80</v>
      </c>
    </row>
    <row r="17" spans="1:11" s="3" customFormat="1" ht="38.25" customHeight="1" x14ac:dyDescent="0.25">
      <c r="A17" s="55"/>
      <c r="B17" s="57"/>
      <c r="C17" s="17" t="s">
        <v>13</v>
      </c>
      <c r="D17" s="12"/>
      <c r="E17" s="70"/>
      <c r="F17" s="70"/>
      <c r="G17" s="43">
        <v>0</v>
      </c>
      <c r="H17" s="43">
        <v>0</v>
      </c>
      <c r="I17" s="74"/>
      <c r="J17" s="74"/>
      <c r="K17" s="12"/>
    </row>
    <row r="18" spans="1:11" s="3" customFormat="1" ht="76.5" customHeight="1" x14ac:dyDescent="0.25">
      <c r="A18" s="54" t="s">
        <v>4</v>
      </c>
      <c r="B18" s="56" t="s">
        <v>26</v>
      </c>
      <c r="C18" s="17" t="s">
        <v>12</v>
      </c>
      <c r="D18" s="12"/>
      <c r="E18" s="70">
        <f>SUM(F18:J18)</f>
        <v>135</v>
      </c>
      <c r="F18" s="70"/>
      <c r="G18" s="39"/>
      <c r="H18" s="39"/>
      <c r="I18" s="74">
        <v>135</v>
      </c>
      <c r="J18" s="74"/>
      <c r="K18" s="47" t="s">
        <v>80</v>
      </c>
    </row>
    <row r="19" spans="1:11" s="3" customFormat="1" ht="39" customHeight="1" x14ac:dyDescent="0.25">
      <c r="A19" s="55"/>
      <c r="B19" s="57"/>
      <c r="C19" s="17" t="s">
        <v>13</v>
      </c>
      <c r="D19" s="12"/>
      <c r="E19" s="70"/>
      <c r="F19" s="70"/>
      <c r="G19" s="39"/>
      <c r="H19" s="39"/>
      <c r="I19" s="74"/>
      <c r="J19" s="74"/>
      <c r="K19" s="12"/>
    </row>
    <row r="20" spans="1:11" s="3" customFormat="1" ht="110.25" x14ac:dyDescent="0.25">
      <c r="A20" s="13" t="s">
        <v>22</v>
      </c>
      <c r="B20" s="27" t="s">
        <v>27</v>
      </c>
      <c r="C20" s="17" t="s">
        <v>12</v>
      </c>
      <c r="D20" s="12"/>
      <c r="E20" s="70"/>
      <c r="F20" s="70"/>
      <c r="G20" s="39"/>
      <c r="H20" s="39"/>
      <c r="I20" s="74"/>
      <c r="J20" s="74"/>
      <c r="K20" s="47" t="s">
        <v>80</v>
      </c>
    </row>
    <row r="21" spans="1:11" s="3" customFormat="1" ht="31.5" x14ac:dyDescent="0.25">
      <c r="A21" s="26"/>
      <c r="B21" s="28"/>
      <c r="C21" s="17" t="s">
        <v>13</v>
      </c>
      <c r="D21" s="12"/>
      <c r="E21" s="70"/>
      <c r="F21" s="70"/>
      <c r="G21" s="39"/>
      <c r="H21" s="39"/>
      <c r="I21" s="74"/>
      <c r="J21" s="74"/>
      <c r="K21" s="12"/>
    </row>
    <row r="22" spans="1:11" s="3" customFormat="1" ht="110.25" x14ac:dyDescent="0.25">
      <c r="A22" s="13" t="s">
        <v>23</v>
      </c>
      <c r="B22" s="27" t="s">
        <v>81</v>
      </c>
      <c r="C22" s="17" t="s">
        <v>12</v>
      </c>
      <c r="D22" s="12"/>
      <c r="E22" s="70">
        <v>500</v>
      </c>
      <c r="F22" s="70"/>
      <c r="G22" s="39"/>
      <c r="H22" s="39"/>
      <c r="I22" s="74">
        <v>500</v>
      </c>
      <c r="J22" s="74"/>
      <c r="K22" s="47" t="s">
        <v>80</v>
      </c>
    </row>
    <row r="23" spans="1:11" s="3" customFormat="1" ht="31.5" x14ac:dyDescent="0.25">
      <c r="A23" s="26"/>
      <c r="B23" s="28"/>
      <c r="C23" s="17" t="s">
        <v>13</v>
      </c>
      <c r="D23" s="12"/>
      <c r="E23" s="70"/>
      <c r="F23" s="70"/>
      <c r="G23" s="39"/>
      <c r="H23" s="39"/>
      <c r="I23" s="74"/>
      <c r="J23" s="74"/>
      <c r="K23" s="12"/>
    </row>
    <row r="24" spans="1:11" s="3" customFormat="1" ht="110.25" x14ac:dyDescent="0.25">
      <c r="A24" s="13"/>
      <c r="B24" s="27" t="s">
        <v>28</v>
      </c>
      <c r="C24" s="17" t="s">
        <v>12</v>
      </c>
      <c r="D24" s="12"/>
      <c r="E24" s="70">
        <v>500</v>
      </c>
      <c r="F24" s="70"/>
      <c r="G24" s="39"/>
      <c r="H24" s="39"/>
      <c r="I24" s="74"/>
      <c r="J24" s="74">
        <v>500</v>
      </c>
      <c r="K24" s="47" t="s">
        <v>80</v>
      </c>
    </row>
    <row r="25" spans="1:11" s="3" customFormat="1" ht="39" customHeight="1" x14ac:dyDescent="0.25">
      <c r="A25" s="26" t="s">
        <v>24</v>
      </c>
      <c r="B25" s="28"/>
      <c r="C25" s="17" t="s">
        <v>13</v>
      </c>
      <c r="D25" s="12"/>
      <c r="E25" s="70"/>
      <c r="F25" s="70"/>
      <c r="G25" s="39"/>
      <c r="H25" s="39"/>
      <c r="I25" s="74"/>
      <c r="J25" s="74"/>
      <c r="K25" s="12"/>
    </row>
    <row r="26" spans="1:11" s="10" customFormat="1" ht="29.25" customHeight="1" x14ac:dyDescent="0.25">
      <c r="A26" s="11"/>
      <c r="B26" s="50" t="s">
        <v>73</v>
      </c>
      <c r="C26" s="50"/>
      <c r="D26" s="11"/>
      <c r="E26" s="71">
        <f t="shared" ref="E26:J26" si="0">SUM(E16:E25)</f>
        <v>1996.42</v>
      </c>
      <c r="F26" s="71">
        <f t="shared" si="0"/>
        <v>651.41999999999996</v>
      </c>
      <c r="G26" s="41"/>
      <c r="H26" s="41"/>
      <c r="I26" s="75">
        <f t="shared" si="0"/>
        <v>740</v>
      </c>
      <c r="J26" s="75">
        <f t="shared" si="0"/>
        <v>605</v>
      </c>
      <c r="K26" s="11"/>
    </row>
    <row r="27" spans="1:11" s="10" customFormat="1" ht="25.5" customHeight="1" x14ac:dyDescent="0.25">
      <c r="A27" s="11"/>
      <c r="B27" s="20" t="s">
        <v>18</v>
      </c>
      <c r="C27" s="20"/>
      <c r="D27" s="11"/>
      <c r="E27" s="72">
        <f>E16+E18+E20+E24+E24</f>
        <v>1996.42</v>
      </c>
      <c r="F27" s="72">
        <f>F16+F18+F20+F22+F24</f>
        <v>651.41999999999996</v>
      </c>
      <c r="G27" s="42"/>
      <c r="H27" s="42"/>
      <c r="I27" s="49">
        <f>I16+I18+I20+I22+I24</f>
        <v>740</v>
      </c>
      <c r="J27" s="49">
        <f>J16+J18+J20+J22+J24</f>
        <v>605</v>
      </c>
      <c r="K27" s="11"/>
    </row>
    <row r="28" spans="1:11" s="16" customFormat="1" ht="25.5" customHeight="1" x14ac:dyDescent="0.25">
      <c r="A28" s="22"/>
      <c r="B28" s="20" t="s">
        <v>13</v>
      </c>
      <c r="C28" s="20"/>
      <c r="D28" s="22"/>
      <c r="E28" s="21"/>
      <c r="F28" s="73"/>
      <c r="G28" s="42"/>
      <c r="H28" s="42"/>
      <c r="I28" s="21"/>
      <c r="J28" s="49"/>
      <c r="K28" s="22"/>
    </row>
    <row r="29" spans="1:11" s="16" customFormat="1" ht="39.75" customHeight="1" x14ac:dyDescent="0.25">
      <c r="A29" s="22"/>
      <c r="B29" s="50" t="s">
        <v>84</v>
      </c>
      <c r="C29" s="50"/>
      <c r="D29" s="50"/>
      <c r="E29" s="50"/>
      <c r="F29" s="50"/>
      <c r="G29" s="50"/>
      <c r="H29" s="50"/>
      <c r="I29" s="50"/>
      <c r="J29" s="50"/>
      <c r="K29" s="50"/>
    </row>
    <row r="30" spans="1:11" s="3" customFormat="1" ht="63.75" customHeight="1" x14ac:dyDescent="0.25">
      <c r="A30" s="54" t="s">
        <v>5</v>
      </c>
      <c r="B30" s="56" t="s">
        <v>85</v>
      </c>
      <c r="C30" s="17" t="s">
        <v>12</v>
      </c>
      <c r="D30" s="12"/>
      <c r="E30" s="69">
        <v>489.67</v>
      </c>
      <c r="F30" s="69">
        <v>489.67</v>
      </c>
      <c r="G30" s="80"/>
      <c r="H30" s="80"/>
      <c r="I30" s="70"/>
      <c r="J30" s="70"/>
      <c r="K30" s="12" t="s">
        <v>36</v>
      </c>
    </row>
    <row r="31" spans="1:11" s="3" customFormat="1" ht="39" customHeight="1" x14ac:dyDescent="0.25">
      <c r="A31" s="55"/>
      <c r="B31" s="57"/>
      <c r="C31" s="17" t="s">
        <v>13</v>
      </c>
      <c r="D31" s="12"/>
      <c r="E31" s="69"/>
      <c r="F31" s="69"/>
      <c r="G31" s="80"/>
      <c r="H31" s="80"/>
      <c r="I31" s="70"/>
      <c r="J31" s="70"/>
      <c r="K31" s="12"/>
    </row>
    <row r="32" spans="1:11" s="3" customFormat="1" ht="63.75" customHeight="1" x14ac:dyDescent="0.25">
      <c r="A32" s="54" t="s">
        <v>7</v>
      </c>
      <c r="B32" s="56" t="s">
        <v>86</v>
      </c>
      <c r="C32" s="17" t="s">
        <v>12</v>
      </c>
      <c r="D32" s="12"/>
      <c r="E32" s="69">
        <v>1469.96</v>
      </c>
      <c r="F32" s="79">
        <v>1469.96</v>
      </c>
      <c r="G32" s="80"/>
      <c r="H32" s="80"/>
      <c r="I32" s="70"/>
      <c r="J32" s="70"/>
      <c r="K32" s="12" t="s">
        <v>36</v>
      </c>
    </row>
    <row r="33" spans="1:11" s="3" customFormat="1" ht="39" customHeight="1" x14ac:dyDescent="0.25">
      <c r="A33" s="55"/>
      <c r="B33" s="57"/>
      <c r="C33" s="17" t="s">
        <v>13</v>
      </c>
      <c r="D33" s="12"/>
      <c r="E33" s="70"/>
      <c r="F33" s="70"/>
      <c r="G33" s="80"/>
      <c r="H33" s="80"/>
      <c r="I33" s="70"/>
      <c r="J33" s="70"/>
      <c r="K33" s="12"/>
    </row>
    <row r="34" spans="1:11" s="3" customFormat="1" ht="63" x14ac:dyDescent="0.25">
      <c r="A34" s="13" t="s">
        <v>29</v>
      </c>
      <c r="B34" s="27" t="s">
        <v>87</v>
      </c>
      <c r="C34" s="17" t="s">
        <v>12</v>
      </c>
      <c r="D34" s="12"/>
      <c r="E34" s="70">
        <v>500</v>
      </c>
      <c r="F34" s="70"/>
      <c r="G34" s="80">
        <v>500</v>
      </c>
      <c r="H34" s="80"/>
      <c r="I34" s="70"/>
      <c r="J34" s="70"/>
      <c r="K34" s="12" t="s">
        <v>36</v>
      </c>
    </row>
    <row r="35" spans="1:11" s="3" customFormat="1" ht="31.5" x14ac:dyDescent="0.25">
      <c r="A35" s="26"/>
      <c r="B35" s="28"/>
      <c r="C35" s="17" t="s">
        <v>13</v>
      </c>
      <c r="D35" s="12"/>
      <c r="E35" s="70"/>
      <c r="F35" s="70"/>
      <c r="G35" s="80"/>
      <c r="H35" s="80"/>
      <c r="I35" s="70"/>
      <c r="J35" s="70"/>
      <c r="K35" s="12"/>
    </row>
    <row r="36" spans="1:11" s="3" customFormat="1" ht="63" x14ac:dyDescent="0.25">
      <c r="A36" s="13" t="s">
        <v>30</v>
      </c>
      <c r="B36" s="27" t="s">
        <v>88</v>
      </c>
      <c r="C36" s="17" t="s">
        <v>12</v>
      </c>
      <c r="D36" s="12"/>
      <c r="E36" s="70">
        <v>500</v>
      </c>
      <c r="F36" s="70"/>
      <c r="G36" s="80">
        <v>500</v>
      </c>
      <c r="H36" s="80"/>
      <c r="I36" s="70"/>
      <c r="J36" s="70"/>
      <c r="K36" s="12" t="s">
        <v>36</v>
      </c>
    </row>
    <row r="37" spans="1:11" s="3" customFormat="1" ht="39" customHeight="1" x14ac:dyDescent="0.25">
      <c r="A37" s="26"/>
      <c r="B37" s="28"/>
      <c r="C37" s="17" t="s">
        <v>13</v>
      </c>
      <c r="D37" s="12"/>
      <c r="E37" s="70"/>
      <c r="F37" s="70"/>
      <c r="G37" s="80"/>
      <c r="H37" s="80"/>
      <c r="I37" s="70"/>
      <c r="J37" s="70"/>
      <c r="K37" s="12"/>
    </row>
    <row r="38" spans="1:11" s="3" customFormat="1" ht="63" x14ac:dyDescent="0.25">
      <c r="A38" s="13" t="s">
        <v>31</v>
      </c>
      <c r="B38" s="27" t="s">
        <v>89</v>
      </c>
      <c r="C38" s="17" t="s">
        <v>12</v>
      </c>
      <c r="D38" s="12"/>
      <c r="E38" s="70">
        <v>210</v>
      </c>
      <c r="F38" s="70"/>
      <c r="G38" s="80">
        <v>210</v>
      </c>
      <c r="H38" s="80"/>
      <c r="I38" s="70"/>
      <c r="J38" s="70"/>
      <c r="K38" s="12" t="s">
        <v>36</v>
      </c>
    </row>
    <row r="39" spans="1:11" s="3" customFormat="1" ht="39" customHeight="1" x14ac:dyDescent="0.25">
      <c r="A39" s="26"/>
      <c r="B39" s="28"/>
      <c r="C39" s="17" t="s">
        <v>13</v>
      </c>
      <c r="D39" s="12"/>
      <c r="E39" s="70">
        <v>250</v>
      </c>
      <c r="F39" s="70"/>
      <c r="G39" s="80">
        <v>250</v>
      </c>
      <c r="H39" s="80"/>
      <c r="I39" s="70"/>
      <c r="J39" s="70"/>
      <c r="K39" s="12" t="s">
        <v>59</v>
      </c>
    </row>
    <row r="40" spans="1:11" s="3" customFormat="1" ht="63" x14ac:dyDescent="0.25">
      <c r="A40" s="13" t="s">
        <v>32</v>
      </c>
      <c r="B40" s="27" t="s">
        <v>90</v>
      </c>
      <c r="C40" s="17" t="s">
        <v>12</v>
      </c>
      <c r="D40" s="12"/>
      <c r="E40" s="70"/>
      <c r="F40" s="70"/>
      <c r="G40" s="80"/>
      <c r="H40" s="80"/>
      <c r="I40" s="70"/>
      <c r="J40" s="70"/>
      <c r="K40" s="12" t="s">
        <v>36</v>
      </c>
    </row>
    <row r="41" spans="1:11" s="3" customFormat="1" ht="31.5" x14ac:dyDescent="0.25">
      <c r="A41" s="26"/>
      <c r="B41" s="28"/>
      <c r="C41" s="17" t="s">
        <v>13</v>
      </c>
      <c r="D41" s="12"/>
      <c r="E41" s="70"/>
      <c r="F41" s="70"/>
      <c r="G41" s="80"/>
      <c r="H41" s="80"/>
      <c r="I41" s="70"/>
      <c r="J41" s="70"/>
      <c r="K41" s="12" t="s">
        <v>59</v>
      </c>
    </row>
    <row r="42" spans="1:11" s="3" customFormat="1" ht="63" x14ac:dyDescent="0.25">
      <c r="A42" s="13" t="s">
        <v>33</v>
      </c>
      <c r="B42" s="27" t="s">
        <v>91</v>
      </c>
      <c r="C42" s="17" t="s">
        <v>12</v>
      </c>
      <c r="D42" s="12"/>
      <c r="E42" s="70">
        <v>2050</v>
      </c>
      <c r="F42" s="70"/>
      <c r="G42" s="80"/>
      <c r="H42" s="80"/>
      <c r="I42" s="70">
        <v>1250</v>
      </c>
      <c r="J42" s="70">
        <v>800</v>
      </c>
      <c r="K42" s="12" t="s">
        <v>36</v>
      </c>
    </row>
    <row r="43" spans="1:11" s="3" customFormat="1" ht="31.5" x14ac:dyDescent="0.25">
      <c r="A43" s="26"/>
      <c r="B43" s="28"/>
      <c r="C43" s="17" t="s">
        <v>60</v>
      </c>
      <c r="D43" s="12"/>
      <c r="E43" s="70">
        <v>250</v>
      </c>
      <c r="F43" s="70"/>
      <c r="G43" s="80"/>
      <c r="H43" s="80"/>
      <c r="I43" s="70">
        <v>250</v>
      </c>
      <c r="J43" s="70"/>
      <c r="K43" s="12" t="s">
        <v>59</v>
      </c>
    </row>
    <row r="44" spans="1:11" s="3" customFormat="1" ht="63" x14ac:dyDescent="0.25">
      <c r="A44" s="13" t="s">
        <v>34</v>
      </c>
      <c r="B44" s="56" t="s">
        <v>92</v>
      </c>
      <c r="C44" s="17" t="s">
        <v>12</v>
      </c>
      <c r="D44" s="12"/>
      <c r="E44" s="69">
        <v>619.98</v>
      </c>
      <c r="F44" s="79">
        <v>619.98</v>
      </c>
      <c r="G44" s="80"/>
      <c r="H44" s="80"/>
      <c r="I44" s="70"/>
      <c r="J44" s="70"/>
      <c r="K44" s="12" t="s">
        <v>36</v>
      </c>
    </row>
    <row r="45" spans="1:11" s="3" customFormat="1" ht="31.5" x14ac:dyDescent="0.25">
      <c r="A45" s="26"/>
      <c r="B45" s="57"/>
      <c r="C45" s="17" t="s">
        <v>62</v>
      </c>
      <c r="D45" s="12"/>
      <c r="E45" s="70"/>
      <c r="F45" s="70"/>
      <c r="G45" s="80"/>
      <c r="H45" s="80"/>
      <c r="I45" s="70"/>
      <c r="J45" s="70"/>
      <c r="K45" s="12"/>
    </row>
    <row r="46" spans="1:11" s="3" customFormat="1" ht="63" x14ac:dyDescent="0.25">
      <c r="A46" s="13" t="s">
        <v>35</v>
      </c>
      <c r="B46" s="67" t="s">
        <v>93</v>
      </c>
      <c r="C46" s="17" t="s">
        <v>12</v>
      </c>
      <c r="D46" s="12"/>
      <c r="E46" s="70">
        <f>F46+G46+H46+I46+J46</f>
        <v>800.5</v>
      </c>
      <c r="F46" s="70"/>
      <c r="G46" s="80"/>
      <c r="H46" s="80">
        <v>800.5</v>
      </c>
      <c r="I46" s="70"/>
      <c r="J46" s="70"/>
      <c r="K46" s="12" t="s">
        <v>36</v>
      </c>
    </row>
    <row r="47" spans="1:11" s="3" customFormat="1" ht="31.5" x14ac:dyDescent="0.25">
      <c r="A47" s="26"/>
      <c r="B47" s="68"/>
      <c r="C47" s="17" t="s">
        <v>60</v>
      </c>
      <c r="D47" s="12"/>
      <c r="E47" s="70">
        <v>250</v>
      </c>
      <c r="F47" s="70"/>
      <c r="G47" s="80"/>
      <c r="H47" s="80">
        <v>250</v>
      </c>
      <c r="I47" s="70"/>
      <c r="J47" s="70"/>
      <c r="K47" s="12" t="s">
        <v>59</v>
      </c>
    </row>
    <row r="48" spans="1:11" s="3" customFormat="1" ht="63" x14ac:dyDescent="0.25">
      <c r="A48" s="13" t="s">
        <v>37</v>
      </c>
      <c r="B48" s="67" t="s">
        <v>94</v>
      </c>
      <c r="C48" s="17" t="s">
        <v>12</v>
      </c>
      <c r="D48" s="12"/>
      <c r="E48" s="70">
        <v>470</v>
      </c>
      <c r="F48" s="70"/>
      <c r="G48" s="80"/>
      <c r="H48" s="80">
        <v>470</v>
      </c>
      <c r="I48" s="70"/>
      <c r="J48" s="70"/>
      <c r="K48" s="12" t="s">
        <v>36</v>
      </c>
    </row>
    <row r="49" spans="1:11" s="3" customFormat="1" ht="31.5" x14ac:dyDescent="0.25">
      <c r="A49" s="26"/>
      <c r="B49" s="68"/>
      <c r="C49" s="17" t="s">
        <v>60</v>
      </c>
      <c r="D49" s="12"/>
      <c r="E49" s="70"/>
      <c r="F49" s="70"/>
      <c r="G49" s="80"/>
      <c r="H49" s="80"/>
      <c r="I49" s="70"/>
      <c r="J49" s="70"/>
      <c r="K49" s="12"/>
    </row>
    <row r="50" spans="1:11" s="3" customFormat="1" ht="63" x14ac:dyDescent="0.25">
      <c r="A50" s="13" t="s">
        <v>39</v>
      </c>
      <c r="B50" s="56" t="s">
        <v>95</v>
      </c>
      <c r="C50" s="17" t="s">
        <v>12</v>
      </c>
      <c r="D50" s="12"/>
      <c r="E50" s="70"/>
      <c r="F50" s="70"/>
      <c r="G50" s="80"/>
      <c r="H50" s="80"/>
      <c r="I50" s="70"/>
      <c r="J50" s="70"/>
      <c r="K50" s="12" t="s">
        <v>36</v>
      </c>
    </row>
    <row r="51" spans="1:11" s="3" customFormat="1" ht="31.5" x14ac:dyDescent="0.25">
      <c r="A51" s="26"/>
      <c r="B51" s="57"/>
      <c r="C51" s="17" t="s">
        <v>60</v>
      </c>
      <c r="D51" s="12"/>
      <c r="E51" s="70"/>
      <c r="F51" s="70"/>
      <c r="G51" s="80"/>
      <c r="H51" s="80"/>
      <c r="I51" s="70"/>
      <c r="J51" s="70"/>
      <c r="K51" s="12"/>
    </row>
    <row r="52" spans="1:11" s="3" customFormat="1" ht="63" x14ac:dyDescent="0.25">
      <c r="A52" s="13" t="s">
        <v>40</v>
      </c>
      <c r="B52" s="56" t="s">
        <v>96</v>
      </c>
      <c r="C52" s="17" t="s">
        <v>12</v>
      </c>
      <c r="D52" s="12"/>
      <c r="E52" s="70"/>
      <c r="F52" s="70"/>
      <c r="G52" s="80"/>
      <c r="H52" s="80"/>
      <c r="I52" s="70"/>
      <c r="J52" s="70"/>
      <c r="K52" s="12" t="s">
        <v>36</v>
      </c>
    </row>
    <row r="53" spans="1:11" s="3" customFormat="1" ht="31.5" x14ac:dyDescent="0.25">
      <c r="A53" s="26"/>
      <c r="B53" s="57"/>
      <c r="C53" s="17" t="s">
        <v>60</v>
      </c>
      <c r="D53" s="12"/>
      <c r="E53" s="70"/>
      <c r="F53" s="70"/>
      <c r="G53" s="80"/>
      <c r="H53" s="80"/>
      <c r="I53" s="70"/>
      <c r="J53" s="70"/>
      <c r="K53" s="12"/>
    </row>
    <row r="54" spans="1:11" s="3" customFormat="1" ht="63" x14ac:dyDescent="0.25">
      <c r="A54" s="31" t="s">
        <v>41</v>
      </c>
      <c r="B54" s="56" t="s">
        <v>97</v>
      </c>
      <c r="C54" s="17" t="s">
        <v>12</v>
      </c>
      <c r="D54" s="12"/>
      <c r="E54" s="70">
        <v>250</v>
      </c>
      <c r="F54" s="70"/>
      <c r="G54" s="80"/>
      <c r="H54" s="80"/>
      <c r="I54" s="70">
        <v>250</v>
      </c>
      <c r="J54" s="70"/>
      <c r="K54" s="12" t="s">
        <v>36</v>
      </c>
    </row>
    <row r="55" spans="1:11" s="3" customFormat="1" ht="31.5" x14ac:dyDescent="0.25">
      <c r="A55" s="26"/>
      <c r="B55" s="57"/>
      <c r="C55" s="17" t="s">
        <v>60</v>
      </c>
      <c r="D55" s="12"/>
      <c r="E55" s="70">
        <v>250</v>
      </c>
      <c r="F55" s="70"/>
      <c r="G55" s="80"/>
      <c r="H55" s="80"/>
      <c r="I55" s="70">
        <v>250</v>
      </c>
      <c r="J55" s="70"/>
      <c r="K55" s="12" t="s">
        <v>61</v>
      </c>
    </row>
    <row r="56" spans="1:11" s="3" customFormat="1" ht="63" x14ac:dyDescent="0.25">
      <c r="A56" s="13" t="s">
        <v>42</v>
      </c>
      <c r="B56" s="56" t="s">
        <v>98</v>
      </c>
      <c r="C56" s="17" t="s">
        <v>12</v>
      </c>
      <c r="D56" s="12"/>
      <c r="E56" s="70">
        <v>700</v>
      </c>
      <c r="F56" s="70"/>
      <c r="G56" s="80"/>
      <c r="H56" s="80"/>
      <c r="I56" s="70">
        <v>700</v>
      </c>
      <c r="J56" s="70"/>
      <c r="K56" s="12" t="s">
        <v>36</v>
      </c>
    </row>
    <row r="57" spans="1:11" s="3" customFormat="1" ht="31.5" x14ac:dyDescent="0.25">
      <c r="A57" s="26"/>
      <c r="B57" s="57"/>
      <c r="C57" s="17" t="s">
        <v>60</v>
      </c>
      <c r="D57" s="12"/>
      <c r="E57" s="70"/>
      <c r="F57" s="70"/>
      <c r="G57" s="80"/>
      <c r="H57" s="80"/>
      <c r="I57" s="70"/>
      <c r="J57" s="70"/>
      <c r="K57" s="12"/>
    </row>
    <row r="58" spans="1:11" s="3" customFormat="1" ht="63" x14ac:dyDescent="0.25">
      <c r="A58" s="13" t="s">
        <v>43</v>
      </c>
      <c r="B58" s="56" t="s">
        <v>99</v>
      </c>
      <c r="C58" s="17" t="s">
        <v>12</v>
      </c>
      <c r="D58" s="12"/>
      <c r="E58" s="70">
        <v>750</v>
      </c>
      <c r="F58" s="70"/>
      <c r="G58" s="80"/>
      <c r="H58" s="80"/>
      <c r="I58" s="70"/>
      <c r="J58" s="70">
        <v>750</v>
      </c>
      <c r="K58" s="12" t="s">
        <v>36</v>
      </c>
    </row>
    <row r="59" spans="1:11" s="3" customFormat="1" ht="31.5" x14ac:dyDescent="0.25">
      <c r="A59" s="26"/>
      <c r="B59" s="57"/>
      <c r="C59" s="17" t="s">
        <v>60</v>
      </c>
      <c r="D59" s="12"/>
      <c r="E59" s="70">
        <v>250</v>
      </c>
      <c r="F59" s="70"/>
      <c r="G59" s="80"/>
      <c r="H59" s="80"/>
      <c r="I59" s="70"/>
      <c r="J59" s="70">
        <v>250</v>
      </c>
      <c r="K59" s="12" t="s">
        <v>59</v>
      </c>
    </row>
    <row r="60" spans="1:11" s="3" customFormat="1" ht="63" x14ac:dyDescent="0.25">
      <c r="A60" s="13" t="s">
        <v>44</v>
      </c>
      <c r="B60" s="56" t="s">
        <v>100</v>
      </c>
      <c r="C60" s="17" t="s">
        <v>12</v>
      </c>
      <c r="D60" s="12"/>
      <c r="E60" s="70">
        <v>1000</v>
      </c>
      <c r="F60" s="70"/>
      <c r="G60" s="80"/>
      <c r="H60" s="80"/>
      <c r="I60" s="70"/>
      <c r="J60" s="70">
        <v>1000</v>
      </c>
      <c r="K60" s="12" t="s">
        <v>36</v>
      </c>
    </row>
    <row r="61" spans="1:11" s="3" customFormat="1" ht="31.5" x14ac:dyDescent="0.25">
      <c r="A61" s="26"/>
      <c r="B61" s="57"/>
      <c r="C61" s="17" t="s">
        <v>60</v>
      </c>
      <c r="D61" s="12"/>
      <c r="E61" s="70"/>
      <c r="F61" s="70"/>
      <c r="G61" s="80"/>
      <c r="H61" s="80"/>
      <c r="I61" s="70"/>
      <c r="J61" s="70"/>
      <c r="K61" s="12"/>
    </row>
    <row r="62" spans="1:11" s="3" customFormat="1" ht="66" customHeight="1" x14ac:dyDescent="0.25">
      <c r="A62" s="54" t="s">
        <v>69</v>
      </c>
      <c r="B62" s="56" t="s">
        <v>82</v>
      </c>
      <c r="C62" s="17" t="s">
        <v>12</v>
      </c>
      <c r="D62" s="45"/>
      <c r="E62" s="76"/>
      <c r="F62" s="76"/>
      <c r="G62" s="81"/>
      <c r="H62" s="81"/>
      <c r="I62" s="76"/>
      <c r="J62" s="76"/>
      <c r="K62" s="38" t="s">
        <v>70</v>
      </c>
    </row>
    <row r="63" spans="1:11" s="3" customFormat="1" ht="34.5" customHeight="1" x14ac:dyDescent="0.25">
      <c r="A63" s="55"/>
      <c r="B63" s="57"/>
      <c r="C63" s="17" t="s">
        <v>60</v>
      </c>
      <c r="D63" s="44"/>
      <c r="E63" s="70"/>
      <c r="F63" s="70"/>
      <c r="G63" s="82"/>
      <c r="H63" s="80"/>
      <c r="I63" s="80"/>
      <c r="J63" s="80"/>
      <c r="K63" s="46"/>
    </row>
    <row r="64" spans="1:11" s="10" customFormat="1" ht="28.5" customHeight="1" x14ac:dyDescent="0.25">
      <c r="A64" s="11"/>
      <c r="B64" s="51" t="s">
        <v>76</v>
      </c>
      <c r="C64" s="53"/>
      <c r="D64" s="11"/>
      <c r="E64" s="77">
        <f t="shared" ref="E64:J64" si="1">SUM(E30:E63)</f>
        <v>11060.11</v>
      </c>
      <c r="F64" s="77">
        <f t="shared" si="1"/>
        <v>2579.61</v>
      </c>
      <c r="G64" s="77">
        <f t="shared" si="1"/>
        <v>1460</v>
      </c>
      <c r="H64" s="77">
        <f t="shared" si="1"/>
        <v>1520.5</v>
      </c>
      <c r="I64" s="77">
        <f t="shared" si="1"/>
        <v>2700</v>
      </c>
      <c r="J64" s="77">
        <f t="shared" si="1"/>
        <v>2800</v>
      </c>
      <c r="K64" s="11"/>
    </row>
    <row r="65" spans="1:11" s="10" customFormat="1" ht="25.5" customHeight="1" x14ac:dyDescent="0.25">
      <c r="A65" s="11"/>
      <c r="B65" s="20" t="s">
        <v>18</v>
      </c>
      <c r="C65" s="20"/>
      <c r="D65" s="11"/>
      <c r="E65" s="78">
        <f>E30+E32+E34+E36+E38+E40+E42+E44+E46+E48+E50+E52+E54+E56+E58+E60+E63</f>
        <v>9810.11</v>
      </c>
      <c r="F65" s="72">
        <f>F30+F32+F44</f>
        <v>2579.61</v>
      </c>
      <c r="G65" s="80">
        <v>1210</v>
      </c>
      <c r="H65" s="78">
        <v>1270.5</v>
      </c>
      <c r="I65" s="73">
        <f>I42+I54+I56+I63</f>
        <v>2200</v>
      </c>
      <c r="J65" s="73">
        <f>J42+J58+J60</f>
        <v>2550</v>
      </c>
      <c r="K65" s="11"/>
    </row>
    <row r="66" spans="1:11" s="16" customFormat="1" ht="25.5" customHeight="1" x14ac:dyDescent="0.25">
      <c r="A66" s="22"/>
      <c r="B66" s="20" t="s">
        <v>38</v>
      </c>
      <c r="C66" s="20"/>
      <c r="D66" s="22"/>
      <c r="E66" s="78">
        <f>E39+E41+E43+E47+E55+E59</f>
        <v>1250</v>
      </c>
      <c r="F66" s="72"/>
      <c r="G66" s="80">
        <v>250</v>
      </c>
      <c r="H66" s="80">
        <v>250</v>
      </c>
      <c r="I66" s="73">
        <v>500</v>
      </c>
      <c r="J66" s="73">
        <v>250</v>
      </c>
      <c r="K66" s="22"/>
    </row>
    <row r="67" spans="1:11" s="16" customFormat="1" ht="25.5" customHeight="1" x14ac:dyDescent="0.25">
      <c r="A67" s="22"/>
      <c r="B67" s="51" t="s">
        <v>74</v>
      </c>
      <c r="C67" s="52"/>
      <c r="D67" s="52"/>
      <c r="E67" s="52"/>
      <c r="F67" s="52"/>
      <c r="G67" s="52"/>
      <c r="H67" s="52"/>
      <c r="I67" s="52"/>
      <c r="J67" s="52"/>
      <c r="K67" s="53"/>
    </row>
    <row r="68" spans="1:11" s="16" customFormat="1" ht="110.25" x14ac:dyDescent="0.25">
      <c r="A68" s="29" t="s">
        <v>19</v>
      </c>
      <c r="B68" s="32" t="s">
        <v>46</v>
      </c>
      <c r="C68" s="17" t="s">
        <v>12</v>
      </c>
      <c r="D68" s="22"/>
      <c r="E68" s="72">
        <f>SUM(F68:J68)</f>
        <v>358.6</v>
      </c>
      <c r="F68" s="83">
        <v>158.6</v>
      </c>
      <c r="G68" s="73"/>
      <c r="H68" s="42"/>
      <c r="I68" s="49">
        <v>100</v>
      </c>
      <c r="J68" s="49">
        <v>100</v>
      </c>
      <c r="K68" s="47" t="s">
        <v>80</v>
      </c>
    </row>
    <row r="69" spans="1:11" s="16" customFormat="1" ht="31.5" x14ac:dyDescent="0.25">
      <c r="A69" s="30"/>
      <c r="B69" s="33"/>
      <c r="C69" s="17" t="s">
        <v>13</v>
      </c>
      <c r="D69" s="22"/>
      <c r="E69" s="73"/>
      <c r="F69" s="73"/>
      <c r="G69" s="73"/>
      <c r="H69" s="42"/>
      <c r="I69" s="49"/>
      <c r="J69" s="49"/>
      <c r="K69" s="22"/>
    </row>
    <row r="70" spans="1:11" s="16" customFormat="1" ht="126" x14ac:dyDescent="0.25">
      <c r="A70" s="29" t="s">
        <v>45</v>
      </c>
      <c r="B70" s="32" t="s">
        <v>77</v>
      </c>
      <c r="C70" s="17" t="s">
        <v>12</v>
      </c>
      <c r="D70" s="22"/>
      <c r="E70" s="73">
        <f>SUM(F70:J70)</f>
        <v>279.7</v>
      </c>
      <c r="F70" s="73">
        <v>79.7</v>
      </c>
      <c r="G70" s="73"/>
      <c r="H70" s="42"/>
      <c r="I70" s="49">
        <v>100</v>
      </c>
      <c r="J70" s="49">
        <v>100</v>
      </c>
      <c r="K70" s="22" t="s">
        <v>83</v>
      </c>
    </row>
    <row r="71" spans="1:11" s="16" customFormat="1" ht="31.5" x14ac:dyDescent="0.25">
      <c r="A71" s="30"/>
      <c r="B71" s="34"/>
      <c r="C71" s="17" t="s">
        <v>13</v>
      </c>
      <c r="D71" s="22"/>
      <c r="E71" s="73"/>
      <c r="F71" s="73"/>
      <c r="G71" s="73"/>
      <c r="H71" s="42"/>
      <c r="I71" s="49"/>
      <c r="J71" s="49"/>
      <c r="K71" s="22"/>
    </row>
    <row r="72" spans="1:11" s="16" customFormat="1" ht="110.25" x14ac:dyDescent="0.25">
      <c r="A72" s="29" t="s">
        <v>48</v>
      </c>
      <c r="B72" s="32" t="s">
        <v>78</v>
      </c>
      <c r="C72" s="17" t="s">
        <v>12</v>
      </c>
      <c r="D72" s="22"/>
      <c r="E72" s="73">
        <f>SUM(F72:J72)</f>
        <v>105</v>
      </c>
      <c r="F72" s="73">
        <v>35</v>
      </c>
      <c r="G72" s="73"/>
      <c r="H72" s="42"/>
      <c r="I72" s="49">
        <v>35</v>
      </c>
      <c r="J72" s="49">
        <v>35</v>
      </c>
      <c r="K72" s="22" t="s">
        <v>47</v>
      </c>
    </row>
    <row r="73" spans="1:11" s="16" customFormat="1" ht="31.5" x14ac:dyDescent="0.25">
      <c r="A73" s="30"/>
      <c r="B73" s="34"/>
      <c r="C73" s="17" t="s">
        <v>13</v>
      </c>
      <c r="D73" s="22"/>
      <c r="E73" s="73"/>
      <c r="F73" s="73"/>
      <c r="G73" s="73"/>
      <c r="H73" s="42"/>
      <c r="I73" s="49"/>
      <c r="J73" s="49"/>
      <c r="K73" s="22"/>
    </row>
    <row r="74" spans="1:11" s="16" customFormat="1" ht="126" x14ac:dyDescent="0.25">
      <c r="A74" s="29" t="s">
        <v>49</v>
      </c>
      <c r="B74" s="32" t="s">
        <v>63</v>
      </c>
      <c r="C74" s="17" t="s">
        <v>12</v>
      </c>
      <c r="D74" s="22"/>
      <c r="E74" s="73">
        <f>SUM(F74:J74)</f>
        <v>344.73</v>
      </c>
      <c r="F74" s="83">
        <v>114.73</v>
      </c>
      <c r="G74" s="73"/>
      <c r="H74" s="42"/>
      <c r="I74" s="49">
        <v>115</v>
      </c>
      <c r="J74" s="49">
        <v>115</v>
      </c>
      <c r="K74" s="22" t="s">
        <v>83</v>
      </c>
    </row>
    <row r="75" spans="1:11" s="16" customFormat="1" ht="31.5" x14ac:dyDescent="0.25">
      <c r="A75" s="30"/>
      <c r="B75" s="34"/>
      <c r="C75" s="17" t="s">
        <v>13</v>
      </c>
      <c r="D75" s="22"/>
      <c r="E75" s="73"/>
      <c r="F75" s="73"/>
      <c r="G75" s="73"/>
      <c r="H75" s="42"/>
      <c r="I75" s="49"/>
      <c r="J75" s="49"/>
      <c r="K75" s="22"/>
    </row>
    <row r="76" spans="1:11" s="16" customFormat="1" ht="126" x14ac:dyDescent="0.25">
      <c r="A76" s="29" t="s">
        <v>50</v>
      </c>
      <c r="B76" s="32" t="s">
        <v>64</v>
      </c>
      <c r="C76" s="17" t="s">
        <v>12</v>
      </c>
      <c r="D76" s="22"/>
      <c r="E76" s="73">
        <f>SUM(F76:J76)</f>
        <v>60</v>
      </c>
      <c r="F76" s="73">
        <v>20</v>
      </c>
      <c r="G76" s="73"/>
      <c r="H76" s="42"/>
      <c r="I76" s="49">
        <v>20</v>
      </c>
      <c r="J76" s="49">
        <v>20</v>
      </c>
      <c r="K76" s="22" t="s">
        <v>83</v>
      </c>
    </row>
    <row r="77" spans="1:11" s="16" customFormat="1" ht="31.5" x14ac:dyDescent="0.25">
      <c r="A77" s="30"/>
      <c r="B77" s="34"/>
      <c r="C77" s="17" t="s">
        <v>13</v>
      </c>
      <c r="D77" s="22"/>
      <c r="E77" s="73"/>
      <c r="F77" s="73"/>
      <c r="G77" s="73"/>
      <c r="H77" s="42"/>
      <c r="I77" s="49"/>
      <c r="J77" s="49"/>
      <c r="K77" s="22"/>
    </row>
    <row r="78" spans="1:11" s="16" customFormat="1" ht="126" x14ac:dyDescent="0.25">
      <c r="A78" s="29" t="s">
        <v>51</v>
      </c>
      <c r="B78" s="32" t="s">
        <v>65</v>
      </c>
      <c r="C78" s="17" t="s">
        <v>12</v>
      </c>
      <c r="D78" s="22"/>
      <c r="E78" s="73">
        <f>SUM(F78:J78)</f>
        <v>60</v>
      </c>
      <c r="F78" s="73">
        <v>20</v>
      </c>
      <c r="G78" s="73"/>
      <c r="H78" s="42"/>
      <c r="I78" s="49">
        <v>20</v>
      </c>
      <c r="J78" s="49">
        <v>20</v>
      </c>
      <c r="K78" s="22" t="s">
        <v>83</v>
      </c>
    </row>
    <row r="79" spans="1:11" s="16" customFormat="1" ht="31.5" x14ac:dyDescent="0.25">
      <c r="A79" s="30"/>
      <c r="B79" s="34"/>
      <c r="C79" s="17" t="s">
        <v>13</v>
      </c>
      <c r="D79" s="22"/>
      <c r="E79" s="73"/>
      <c r="F79" s="73"/>
      <c r="G79" s="73"/>
      <c r="H79" s="42"/>
      <c r="I79" s="49"/>
      <c r="J79" s="49"/>
      <c r="K79" s="22"/>
    </row>
    <row r="80" spans="1:11" s="16" customFormat="1" ht="126" x14ac:dyDescent="0.25">
      <c r="A80" s="29" t="s">
        <v>52</v>
      </c>
      <c r="B80" s="32" t="s">
        <v>66</v>
      </c>
      <c r="C80" s="17" t="s">
        <v>12</v>
      </c>
      <c r="D80" s="22"/>
      <c r="E80" s="73">
        <f>SUM(F80:J80)</f>
        <v>60</v>
      </c>
      <c r="F80" s="73">
        <v>20</v>
      </c>
      <c r="G80" s="73"/>
      <c r="H80" s="42"/>
      <c r="I80" s="49">
        <v>20</v>
      </c>
      <c r="J80" s="49">
        <v>20</v>
      </c>
      <c r="K80" s="22" t="s">
        <v>83</v>
      </c>
    </row>
    <row r="81" spans="1:11" s="16" customFormat="1" ht="31.5" x14ac:dyDescent="0.25">
      <c r="A81" s="30"/>
      <c r="B81" s="34"/>
      <c r="C81" s="17" t="s">
        <v>13</v>
      </c>
      <c r="D81" s="22"/>
      <c r="E81" s="73"/>
      <c r="F81" s="73"/>
      <c r="G81" s="73"/>
      <c r="H81" s="42"/>
      <c r="I81" s="49"/>
      <c r="J81" s="49"/>
      <c r="K81" s="22"/>
    </row>
    <row r="82" spans="1:11" s="16" customFormat="1" ht="126.75" customHeight="1" x14ac:dyDescent="0.25">
      <c r="A82" s="29" t="s">
        <v>53</v>
      </c>
      <c r="B82" s="32" t="s">
        <v>54</v>
      </c>
      <c r="C82" s="17" t="s">
        <v>12</v>
      </c>
      <c r="D82" s="22"/>
      <c r="E82" s="73">
        <f>SUM(F82:J82)</f>
        <v>60</v>
      </c>
      <c r="F82" s="73">
        <v>20</v>
      </c>
      <c r="G82" s="73"/>
      <c r="H82" s="42"/>
      <c r="I82" s="49">
        <v>20</v>
      </c>
      <c r="J82" s="49">
        <v>20</v>
      </c>
      <c r="K82" s="22" t="s">
        <v>83</v>
      </c>
    </row>
    <row r="83" spans="1:11" s="16" customFormat="1" ht="31.5" x14ac:dyDescent="0.25">
      <c r="A83" s="30"/>
      <c r="B83" s="34"/>
      <c r="C83" s="17" t="s">
        <v>13</v>
      </c>
      <c r="D83" s="22"/>
      <c r="E83" s="73"/>
      <c r="F83" s="73"/>
      <c r="G83" s="73"/>
      <c r="H83" s="42"/>
      <c r="I83" s="49"/>
      <c r="J83" s="49"/>
      <c r="K83" s="22"/>
    </row>
    <row r="84" spans="1:11" s="16" customFormat="1" ht="126" x14ac:dyDescent="0.25">
      <c r="A84" s="29" t="s">
        <v>55</v>
      </c>
      <c r="B84" s="32" t="s">
        <v>58</v>
      </c>
      <c r="C84" s="17" t="s">
        <v>12</v>
      </c>
      <c r="D84" s="22"/>
      <c r="E84" s="73">
        <f>SUM(F84:J84)</f>
        <v>149.99</v>
      </c>
      <c r="F84" s="83">
        <v>49.99</v>
      </c>
      <c r="G84" s="73"/>
      <c r="H84" s="42"/>
      <c r="I84" s="49">
        <v>50</v>
      </c>
      <c r="J84" s="49">
        <v>50</v>
      </c>
      <c r="K84" s="22" t="s">
        <v>83</v>
      </c>
    </row>
    <row r="85" spans="1:11" s="16" customFormat="1" ht="31.5" x14ac:dyDescent="0.25">
      <c r="A85" s="30"/>
      <c r="B85" s="34"/>
      <c r="C85" s="17" t="s">
        <v>13</v>
      </c>
      <c r="D85" s="22"/>
      <c r="E85" s="73"/>
      <c r="F85" s="73"/>
      <c r="G85" s="73"/>
      <c r="H85" s="42"/>
      <c r="I85" s="49"/>
      <c r="J85" s="49"/>
      <c r="K85" s="22"/>
    </row>
    <row r="86" spans="1:11" s="16" customFormat="1" ht="126" x14ac:dyDescent="0.25">
      <c r="A86" s="35" t="s">
        <v>56</v>
      </c>
      <c r="B86" s="32" t="s">
        <v>57</v>
      </c>
      <c r="C86" s="17" t="s">
        <v>12</v>
      </c>
      <c r="D86" s="22"/>
      <c r="E86" s="73">
        <f>SUM(F86:J86)</f>
        <v>150</v>
      </c>
      <c r="F86" s="73">
        <v>50</v>
      </c>
      <c r="G86" s="73"/>
      <c r="H86" s="42"/>
      <c r="I86" s="49">
        <v>50</v>
      </c>
      <c r="J86" s="49">
        <v>50</v>
      </c>
      <c r="K86" s="22" t="s">
        <v>83</v>
      </c>
    </row>
    <row r="87" spans="1:11" s="16" customFormat="1" ht="31.5" x14ac:dyDescent="0.25">
      <c r="A87" s="30"/>
      <c r="B87" s="34"/>
      <c r="C87" s="17" t="s">
        <v>13</v>
      </c>
      <c r="D87" s="22"/>
      <c r="E87" s="73"/>
      <c r="F87" s="73"/>
      <c r="G87" s="73"/>
      <c r="H87" s="42"/>
      <c r="I87" s="21"/>
      <c r="J87" s="49"/>
      <c r="K87" s="22"/>
    </row>
    <row r="88" spans="1:11" s="16" customFormat="1" x14ac:dyDescent="0.25">
      <c r="A88" s="30"/>
      <c r="B88" s="66" t="s">
        <v>75</v>
      </c>
      <c r="C88" s="50"/>
      <c r="D88" s="22"/>
      <c r="E88" s="71">
        <f t="shared" ref="E88:F88" si="2">SUM(E68:E87)</f>
        <v>1628.02</v>
      </c>
      <c r="F88" s="71">
        <f t="shared" si="2"/>
        <v>568.02</v>
      </c>
      <c r="G88" s="85"/>
      <c r="H88" s="41"/>
      <c r="I88" s="19">
        <f>SUM(I68:I87)</f>
        <v>530</v>
      </c>
      <c r="J88" s="75">
        <f>SUM(J68:J87)</f>
        <v>530</v>
      </c>
      <c r="K88" s="22"/>
    </row>
    <row r="89" spans="1:11" s="16" customFormat="1" x14ac:dyDescent="0.25">
      <c r="A89" s="30"/>
      <c r="B89" s="20" t="s">
        <v>18</v>
      </c>
      <c r="C89" s="18"/>
      <c r="D89" s="22"/>
      <c r="E89" s="72">
        <f t="shared" ref="E89:J89" si="3">E68+E70+E72+E74+E76+E78+E80+E82+E84+E86</f>
        <v>1628.02</v>
      </c>
      <c r="F89" s="72">
        <f t="shared" si="3"/>
        <v>568.02</v>
      </c>
      <c r="G89" s="73"/>
      <c r="H89" s="42"/>
      <c r="I89" s="21">
        <f t="shared" si="3"/>
        <v>530</v>
      </c>
      <c r="J89" s="49">
        <f t="shared" si="3"/>
        <v>530</v>
      </c>
      <c r="K89" s="22"/>
    </row>
    <row r="90" spans="1:11" s="16" customFormat="1" x14ac:dyDescent="0.25">
      <c r="A90" s="30"/>
      <c r="B90" s="20" t="s">
        <v>13</v>
      </c>
      <c r="C90" s="18"/>
      <c r="D90" s="22"/>
      <c r="E90" s="21"/>
      <c r="F90" s="73"/>
      <c r="G90" s="21"/>
      <c r="H90" s="21"/>
      <c r="I90" s="21"/>
      <c r="J90" s="21"/>
      <c r="K90" s="22"/>
    </row>
    <row r="91" spans="1:11" s="16" customFormat="1" ht="26.25" customHeight="1" x14ac:dyDescent="0.25">
      <c r="A91" s="22"/>
      <c r="B91" s="14" t="s">
        <v>20</v>
      </c>
      <c r="C91" s="23"/>
      <c r="D91" s="24"/>
      <c r="E91" s="48">
        <f t="shared" ref="E91:J91" si="4">E26+E64+E88</f>
        <v>14684.550000000001</v>
      </c>
      <c r="F91" s="84">
        <f>F26+F64+F88</f>
        <v>3799.05</v>
      </c>
      <c r="G91" s="86">
        <f t="shared" si="4"/>
        <v>1460</v>
      </c>
      <c r="H91" s="86">
        <f t="shared" si="4"/>
        <v>1520.5</v>
      </c>
      <c r="I91" s="86">
        <f t="shared" si="4"/>
        <v>3970</v>
      </c>
      <c r="J91" s="86">
        <f t="shared" si="4"/>
        <v>3935</v>
      </c>
      <c r="K91" s="25"/>
    </row>
    <row r="92" spans="1:11" s="10" customFormat="1" ht="25.5" customHeight="1" x14ac:dyDescent="0.25">
      <c r="A92" s="11"/>
      <c r="B92" s="20" t="s">
        <v>18</v>
      </c>
      <c r="C92" s="20"/>
      <c r="D92" s="11"/>
      <c r="E92" s="48">
        <f>SUM(F92:J92)</f>
        <v>13434.55</v>
      </c>
      <c r="F92" s="84">
        <f>F27+F65+F89</f>
        <v>3799.05</v>
      </c>
      <c r="G92" s="86">
        <f>G27+G65+G89</f>
        <v>1210</v>
      </c>
      <c r="H92" s="86">
        <f>SUM(H27+H65+H89)</f>
        <v>1270.5</v>
      </c>
      <c r="I92" s="86">
        <f>I27+I65+I89</f>
        <v>3470</v>
      </c>
      <c r="J92" s="86">
        <f>J27+J65+J89</f>
        <v>3685</v>
      </c>
      <c r="K92" s="11"/>
    </row>
    <row r="93" spans="1:11" s="16" customFormat="1" ht="25.5" customHeight="1" x14ac:dyDescent="0.25">
      <c r="A93" s="22"/>
      <c r="B93" s="20" t="s">
        <v>38</v>
      </c>
      <c r="C93" s="20"/>
      <c r="D93" s="22"/>
      <c r="E93" s="49">
        <f>SUM(F93:J93)</f>
        <v>1250</v>
      </c>
      <c r="F93" s="21"/>
      <c r="G93" s="49">
        <f>G39</f>
        <v>250</v>
      </c>
      <c r="H93" s="49">
        <f>H47</f>
        <v>250</v>
      </c>
      <c r="I93" s="49">
        <v>500</v>
      </c>
      <c r="J93" s="49">
        <v>250</v>
      </c>
      <c r="K93" s="22"/>
    </row>
    <row r="94" spans="1:11" s="16" customFormat="1" x14ac:dyDescent="0.25">
      <c r="A94" s="15"/>
      <c r="C94" s="15"/>
      <c r="D94" s="15"/>
    </row>
    <row r="95" spans="1:11" s="3" customFormat="1" x14ac:dyDescent="0.25">
      <c r="A95" s="5"/>
      <c r="C95" s="5"/>
      <c r="D95" s="5"/>
    </row>
    <row r="96" spans="1:11" s="3" customFormat="1" x14ac:dyDescent="0.25">
      <c r="A96" s="5"/>
      <c r="C96" s="5"/>
      <c r="D96" s="5"/>
    </row>
    <row r="97" spans="1:4" s="3" customFormat="1" x14ac:dyDescent="0.25">
      <c r="A97" s="5"/>
      <c r="C97" s="5"/>
      <c r="D97" s="5"/>
    </row>
    <row r="98" spans="1:4" s="3" customFormat="1" x14ac:dyDescent="0.25">
      <c r="A98" s="5"/>
      <c r="C98" s="5"/>
      <c r="D98" s="5"/>
    </row>
    <row r="99" spans="1:4" s="3" customFormat="1" x14ac:dyDescent="0.25">
      <c r="A99" s="5"/>
      <c r="C99" s="5"/>
      <c r="D99" s="5"/>
    </row>
    <row r="100" spans="1:4" s="3" customFormat="1" x14ac:dyDescent="0.25">
      <c r="A100" s="5"/>
      <c r="C100" s="5"/>
      <c r="D100" s="5"/>
    </row>
    <row r="101" spans="1:4" s="3" customFormat="1" x14ac:dyDescent="0.25">
      <c r="A101" s="5"/>
      <c r="C101" s="5"/>
      <c r="D101" s="5"/>
    </row>
    <row r="102" spans="1:4" s="3" customFormat="1" x14ac:dyDescent="0.25">
      <c r="A102" s="5"/>
      <c r="C102" s="5"/>
      <c r="D102" s="5"/>
    </row>
    <row r="103" spans="1:4" s="3" customFormat="1" x14ac:dyDescent="0.25">
      <c r="A103" s="5"/>
      <c r="C103" s="5"/>
      <c r="D103" s="5"/>
    </row>
    <row r="104" spans="1:4" s="3" customFormat="1" x14ac:dyDescent="0.25">
      <c r="A104" s="5"/>
      <c r="C104" s="5"/>
      <c r="D104" s="5"/>
    </row>
    <row r="105" spans="1:4" s="3" customFormat="1" x14ac:dyDescent="0.25">
      <c r="A105" s="5"/>
      <c r="C105" s="5"/>
      <c r="D105" s="5"/>
    </row>
  </sheetData>
  <mergeCells count="37">
    <mergeCell ref="B88:C88"/>
    <mergeCell ref="B44:B45"/>
    <mergeCell ref="B50:B51"/>
    <mergeCell ref="B46:B47"/>
    <mergeCell ref="B48:B49"/>
    <mergeCell ref="B58:B59"/>
    <mergeCell ref="B56:B57"/>
    <mergeCell ref="B64:C64"/>
    <mergeCell ref="B60:B61"/>
    <mergeCell ref="B52:B53"/>
    <mergeCell ref="B54:B55"/>
    <mergeCell ref="B62:B63"/>
    <mergeCell ref="B15:K15"/>
    <mergeCell ref="K11:K13"/>
    <mergeCell ref="F11:J12"/>
    <mergeCell ref="D11:D13"/>
    <mergeCell ref="E11:E13"/>
    <mergeCell ref="A11:A13"/>
    <mergeCell ref="A3:K3"/>
    <mergeCell ref="H4:K4"/>
    <mergeCell ref="A8:I8"/>
    <mergeCell ref="B9:I9"/>
    <mergeCell ref="A7:K7"/>
    <mergeCell ref="B11:B13"/>
    <mergeCell ref="C11:C13"/>
    <mergeCell ref="B29:K29"/>
    <mergeCell ref="B67:K67"/>
    <mergeCell ref="A16:A17"/>
    <mergeCell ref="B16:B17"/>
    <mergeCell ref="B32:B33"/>
    <mergeCell ref="A32:A33"/>
    <mergeCell ref="A30:A31"/>
    <mergeCell ref="B30:B31"/>
    <mergeCell ref="B18:B19"/>
    <mergeCell ref="B26:C26"/>
    <mergeCell ref="A18:A19"/>
    <mergeCell ref="A62:A63"/>
  </mergeCells>
  <phoneticPr fontId="5" type="noConversion"/>
  <pageMargins left="0.51181102362204722" right="0.11811023622047245" top="0.35433070866141736" bottom="0.27" header="0.31496062992125984" footer="0"/>
  <pageSetup paperSize="9" scale="70" fitToHeight="2" orientation="landscape" r:id="rId1"/>
  <ignoredErrors>
    <ignoredError sqref="H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Жешко Алиса Анатольевна</cp:lastModifiedBy>
  <cp:lastPrinted>2016-01-18T15:31:47Z</cp:lastPrinted>
  <dcterms:created xsi:type="dcterms:W3CDTF">2013-12-25T08:48:35Z</dcterms:created>
  <dcterms:modified xsi:type="dcterms:W3CDTF">2016-01-18T15:32:37Z</dcterms:modified>
</cp:coreProperties>
</file>